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a/Downloads/prilohy_289168/"/>
    </mc:Choice>
  </mc:AlternateContent>
  <xr:revisionPtr revIDLastSave="0" documentId="13_ncr:1_{30AF2CF2-0F27-E344-A97D-744C049C87F4}" xr6:coauthVersionLast="36" xr6:coauthVersionMax="47" xr10:uidLastSave="{00000000-0000-0000-0000-000000000000}"/>
  <bookViews>
    <workbookView xWindow="0" yWindow="500" windowWidth="23260" windowHeight="12580" activeTab="2" xr2:uid="{00000000-000D-0000-FFFF-FFFF00000000}"/>
  </bookViews>
  <sheets>
    <sheet name="Fit Kids B  10-11" sheetId="1" r:id="rId1"/>
    <sheet name="Fit Kids B 12-14" sheetId="2" r:id="rId2"/>
    <sheet name="Fit Kids B  8-9" sheetId="3" r:id="rId3"/>
  </sheets>
  <calcPr calcId="181029"/>
</workbook>
</file>

<file path=xl/calcChain.xml><?xml version="1.0" encoding="utf-8"?>
<calcChain xmlns="http://schemas.openxmlformats.org/spreadsheetml/2006/main">
  <c r="K3" i="3" l="1"/>
  <c r="A4" i="3" l="1"/>
  <c r="AB4" i="3" s="1"/>
  <c r="A4" i="2"/>
  <c r="A5" i="2" s="1"/>
  <c r="A4" i="1"/>
  <c r="A5" i="1" s="1"/>
  <c r="AD10" i="3"/>
  <c r="AC10" i="3"/>
  <c r="O10" i="3"/>
  <c r="K10" i="3"/>
  <c r="G10" i="3"/>
  <c r="AD9" i="3"/>
  <c r="AC9" i="3"/>
  <c r="O9" i="3"/>
  <c r="K9" i="3"/>
  <c r="G9" i="3"/>
  <c r="AD8" i="3"/>
  <c r="AC8" i="3"/>
  <c r="O8" i="3"/>
  <c r="K8" i="3"/>
  <c r="G8" i="3"/>
  <c r="AD7" i="3"/>
  <c r="AC7" i="3"/>
  <c r="O7" i="3"/>
  <c r="K7" i="3"/>
  <c r="G7" i="3"/>
  <c r="AD6" i="3"/>
  <c r="AC6" i="3"/>
  <c r="O6" i="3"/>
  <c r="K6" i="3"/>
  <c r="G6" i="3"/>
  <c r="AD5" i="3"/>
  <c r="AC5" i="3"/>
  <c r="O5" i="3"/>
  <c r="K5" i="3"/>
  <c r="G5" i="3"/>
  <c r="AD4" i="3"/>
  <c r="AC4" i="3"/>
  <c r="O4" i="3"/>
  <c r="K4" i="3"/>
  <c r="G4" i="3"/>
  <c r="AD3" i="3"/>
  <c r="AC3" i="3"/>
  <c r="AB3" i="3"/>
  <c r="O3" i="3"/>
  <c r="G3" i="3"/>
  <c r="AD5" i="2"/>
  <c r="AC5" i="2"/>
  <c r="O5" i="2"/>
  <c r="K5" i="2"/>
  <c r="G5" i="2"/>
  <c r="AD4" i="2"/>
  <c r="AC4" i="2"/>
  <c r="O4" i="2"/>
  <c r="K4" i="2"/>
  <c r="G4" i="2"/>
  <c r="AD3" i="2"/>
  <c r="AC3" i="2"/>
  <c r="AB3" i="2"/>
  <c r="O3" i="2"/>
  <c r="K3" i="2"/>
  <c r="G3" i="2"/>
  <c r="O4" i="1"/>
  <c r="O5" i="1"/>
  <c r="O6" i="1"/>
  <c r="O7" i="1"/>
  <c r="K4" i="1"/>
  <c r="K5" i="1"/>
  <c r="K6" i="1"/>
  <c r="K7" i="1"/>
  <c r="G4" i="1"/>
  <c r="G5" i="1"/>
  <c r="G6" i="1"/>
  <c r="G7" i="1"/>
  <c r="O3" i="1"/>
  <c r="K3" i="1"/>
  <c r="G3" i="1"/>
  <c r="AD7" i="1"/>
  <c r="AC7" i="1"/>
  <c r="AD6" i="1"/>
  <c r="AC6" i="1"/>
  <c r="AD5" i="1"/>
  <c r="AC5" i="1"/>
  <c r="AD4" i="1"/>
  <c r="AC4" i="1"/>
  <c r="AD3" i="1"/>
  <c r="AC3" i="1"/>
  <c r="AB3" i="1"/>
  <c r="P5" i="1" l="1"/>
  <c r="AE5" i="1" s="1"/>
  <c r="P4" i="1"/>
  <c r="AE4" i="1" s="1"/>
  <c r="A5" i="3"/>
  <c r="A6" i="3" s="1"/>
  <c r="AB6" i="3"/>
  <c r="A7" i="3"/>
  <c r="P3" i="3"/>
  <c r="AE3" i="3" s="1"/>
  <c r="P5" i="3"/>
  <c r="P6" i="3"/>
  <c r="AE6" i="3" s="1"/>
  <c r="P7" i="3"/>
  <c r="AE7" i="3" s="1"/>
  <c r="P8" i="3"/>
  <c r="AE8" i="3" s="1"/>
  <c r="P9" i="3"/>
  <c r="AE9" i="3" s="1"/>
  <c r="P10" i="3"/>
  <c r="P4" i="3"/>
  <c r="AB5" i="2"/>
  <c r="AB4" i="2"/>
  <c r="P4" i="2"/>
  <c r="AE4" i="2" s="1"/>
  <c r="P3" i="2"/>
  <c r="P5" i="2"/>
  <c r="AE5" i="2" s="1"/>
  <c r="AB5" i="1"/>
  <c r="A6" i="1"/>
  <c r="AB4" i="1"/>
  <c r="P7" i="1"/>
  <c r="AE7" i="1" s="1"/>
  <c r="P6" i="1"/>
  <c r="P3" i="1"/>
  <c r="Q4" i="3" l="1"/>
  <c r="AF4" i="3" s="1"/>
  <c r="AE4" i="3"/>
  <c r="AB5" i="3"/>
  <c r="Q5" i="3"/>
  <c r="AF5" i="3" s="1"/>
  <c r="AE5" i="3"/>
  <c r="Q8" i="3"/>
  <c r="AF8" i="3" s="1"/>
  <c r="Q3" i="3"/>
  <c r="AF3" i="3" s="1"/>
  <c r="Q10" i="3"/>
  <c r="AF10" i="3" s="1"/>
  <c r="Q7" i="3"/>
  <c r="AF7" i="3" s="1"/>
  <c r="AE10" i="3"/>
  <c r="Q9" i="3"/>
  <c r="AF9" i="3" s="1"/>
  <c r="Q6" i="3"/>
  <c r="AF6" i="3" s="1"/>
  <c r="AB7" i="3"/>
  <c r="A8" i="3"/>
  <c r="AE3" i="2"/>
  <c r="Q3" i="2"/>
  <c r="AF3" i="2" s="1"/>
  <c r="Q4" i="2"/>
  <c r="AF4" i="2" s="1"/>
  <c r="Q5" i="2"/>
  <c r="AF5" i="2" s="1"/>
  <c r="AE3" i="1"/>
  <c r="Q3" i="1"/>
  <c r="AF3" i="1" s="1"/>
  <c r="AB6" i="1"/>
  <c r="A7" i="1"/>
  <c r="AB7" i="1" s="1"/>
  <c r="Q7" i="1"/>
  <c r="AF7" i="1" s="1"/>
  <c r="AE6" i="1"/>
  <c r="Q4" i="1"/>
  <c r="AF4" i="1" s="1"/>
  <c r="Q6" i="1"/>
  <c r="AF6" i="1" s="1"/>
  <c r="Q5" i="1"/>
  <c r="AF5" i="1" s="1"/>
  <c r="AB8" i="3" l="1"/>
  <c r="AB9" i="3" l="1"/>
  <c r="A10" i="3"/>
  <c r="AB10" i="3" l="1"/>
</calcChain>
</file>

<file path=xl/sharedStrings.xml><?xml version="1.0" encoding="utf-8"?>
<sst xmlns="http://schemas.openxmlformats.org/spreadsheetml/2006/main" count="113" uniqueCount="43">
  <si>
    <t>Fitness Freestyle - Jednotlivci – 8 let</t>
  </si>
  <si>
    <t>Startovní číslo</t>
  </si>
  <si>
    <t>Jméno</t>
  </si>
  <si>
    <t>Klub</t>
  </si>
  <si>
    <t>Dohromady</t>
  </si>
  <si>
    <t>Celkem</t>
  </si>
  <si>
    <t>Pořadí</t>
  </si>
  <si>
    <t>Rozh. 2</t>
  </si>
  <si>
    <t>Rozh. 1</t>
  </si>
  <si>
    <t>rozh. 3</t>
  </si>
  <si>
    <t>Technika</t>
  </si>
  <si>
    <t xml:space="preserve"> Umělecký dojem 1</t>
  </si>
  <si>
    <t>Tanec</t>
  </si>
  <si>
    <t>choreogr.</t>
  </si>
  <si>
    <t>plocha</t>
  </si>
  <si>
    <t>Umělecký dojem 2</t>
  </si>
  <si>
    <t>Show</t>
  </si>
  <si>
    <t>Rekvizity</t>
  </si>
  <si>
    <t>Kostým + účes</t>
  </si>
  <si>
    <t>Bartoňová Leontýna</t>
  </si>
  <si>
    <t>Fit Kids B   10-11 let</t>
  </si>
  <si>
    <t>Gym Fit, z.s.</t>
  </si>
  <si>
    <t>Navrátilová Laura</t>
  </si>
  <si>
    <t>Sportovní akademie P&amp;M</t>
  </si>
  <si>
    <t>Kulhavá Klára</t>
  </si>
  <si>
    <t>Dancheva Ana</t>
  </si>
  <si>
    <t>Hejná Nella</t>
  </si>
  <si>
    <t>Fit Kids B   12-14 let</t>
  </si>
  <si>
    <t>Hálová Leontýna</t>
  </si>
  <si>
    <t>Bartošová Adéla</t>
  </si>
  <si>
    <t>Matoušková Veronika</t>
  </si>
  <si>
    <t>Fit Kids B   8-9 let</t>
  </si>
  <si>
    <t>Vyskočilová Diana</t>
  </si>
  <si>
    <t>Semínková Sofie</t>
  </si>
  <si>
    <t>Sonigová Radmila</t>
  </si>
  <si>
    <t>Sydorenko Kateryna</t>
  </si>
  <si>
    <t>Kolářová Marie</t>
  </si>
  <si>
    <t>Velenová Magdaléna</t>
  </si>
  <si>
    <t>Martincová Emma</t>
  </si>
  <si>
    <t>Misarosh Anita</t>
  </si>
  <si>
    <t>fitness Ave Přerov</t>
  </si>
  <si>
    <t>All Stars Fitness TJ. Sokol Lužice</t>
  </si>
  <si>
    <t>Sportovní studio J. Šípkové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</si>
</sst>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1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"/>
  <sheetViews>
    <sheetView workbookViewId="0">
      <selection activeCell="D8" sqref="D8"/>
    </sheetView>
  </sheetViews>
  <sheetFormatPr baseColWidth="10" defaultColWidth="8.83203125" defaultRowHeight="14" x14ac:dyDescent="0.15"/>
  <cols>
    <col min="1" max="1" width="12.83203125" customWidth="1"/>
    <col min="2" max="2" width="17.1640625" customWidth="1"/>
    <col min="3" max="3" width="22.6640625" customWidth="1"/>
    <col min="4" max="6" width="8.5" customWidth="1"/>
    <col min="7" max="7" width="10.6640625" customWidth="1"/>
    <col min="8" max="10" width="8" customWidth="1"/>
    <col min="11" max="11" width="10.6640625" customWidth="1"/>
    <col min="12" max="14" width="7.6640625" customWidth="1"/>
    <col min="15" max="27" width="10.6640625" customWidth="1"/>
    <col min="28" max="28" width="12.5" customWidth="1"/>
    <col min="29" max="29" width="17.6640625" customWidth="1"/>
    <col min="30" max="30" width="24.1640625" customWidth="1"/>
    <col min="31" max="32" width="10.6640625" customWidth="1"/>
  </cols>
  <sheetData>
    <row r="1" spans="1:32" x14ac:dyDescent="0.15">
      <c r="A1" s="7" t="s">
        <v>20</v>
      </c>
      <c r="B1" s="7"/>
      <c r="C1" s="7"/>
      <c r="D1" s="7" t="s">
        <v>10</v>
      </c>
      <c r="E1" s="7"/>
      <c r="F1" s="7"/>
      <c r="G1" s="7"/>
      <c r="H1" s="7" t="s">
        <v>11</v>
      </c>
      <c r="I1" s="7"/>
      <c r="J1" s="7"/>
      <c r="K1" s="7"/>
      <c r="L1" s="7" t="s">
        <v>15</v>
      </c>
      <c r="M1" s="7"/>
      <c r="N1" s="7"/>
      <c r="O1" s="7"/>
      <c r="P1" s="1"/>
      <c r="Q1" s="1"/>
      <c r="AB1" s="7" t="s">
        <v>0</v>
      </c>
      <c r="AC1" s="7"/>
      <c r="AD1" s="7"/>
    </row>
    <row r="2" spans="1:32" s="5" customFormat="1" x14ac:dyDescent="0.1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x14ac:dyDescent="0.15">
      <c r="A3" s="2">
        <v>17</v>
      </c>
      <c r="B3" s="3" t="s">
        <v>19</v>
      </c>
      <c r="C3" s="3" t="s">
        <v>21</v>
      </c>
      <c r="D3" s="3">
        <v>17</v>
      </c>
      <c r="E3" s="3">
        <v>34</v>
      </c>
      <c r="F3" s="3">
        <v>19</v>
      </c>
      <c r="G3" s="3">
        <f>D3+E3+F3</f>
        <v>70</v>
      </c>
      <c r="H3" s="3">
        <v>4</v>
      </c>
      <c r="I3" s="3">
        <v>3</v>
      </c>
      <c r="J3" s="3">
        <v>3</v>
      </c>
      <c r="K3" s="3">
        <f>H3+I3+J3</f>
        <v>10</v>
      </c>
      <c r="L3" s="3">
        <v>3</v>
      </c>
      <c r="M3" s="3">
        <v>0</v>
      </c>
      <c r="N3" s="3">
        <v>5</v>
      </c>
      <c r="O3" s="3">
        <f>L3+M3+N3</f>
        <v>8</v>
      </c>
      <c r="P3" s="3">
        <f>G3+K3+O3</f>
        <v>88</v>
      </c>
      <c r="Q3" s="3">
        <f>_xlfn.RANK.EQ(P3,$P$3:$P$7,0)</f>
        <v>5</v>
      </c>
      <c r="AB3" s="2">
        <f t="shared" ref="AB3:AC7" si="0">A3</f>
        <v>17</v>
      </c>
      <c r="AC3" s="3" t="str">
        <f t="shared" si="0"/>
        <v>Bartoňová Leontýna</v>
      </c>
      <c r="AD3" s="3" t="str">
        <f t="shared" ref="AD3:AD7" si="1">C3</f>
        <v>Gym Fit, z.s.</v>
      </c>
      <c r="AE3" s="3">
        <f t="shared" ref="AE3:AE7" si="2">P3</f>
        <v>88</v>
      </c>
      <c r="AF3" s="3">
        <f t="shared" ref="AF3:AF7" si="3">Q3</f>
        <v>5</v>
      </c>
    </row>
    <row r="4" spans="1:32" x14ac:dyDescent="0.15">
      <c r="A4" s="2">
        <f>A3+1</f>
        <v>18</v>
      </c>
      <c r="B4" s="3" t="s">
        <v>22</v>
      </c>
      <c r="C4" s="3" t="s">
        <v>23</v>
      </c>
      <c r="D4" s="3">
        <v>72</v>
      </c>
      <c r="E4" s="3">
        <v>78</v>
      </c>
      <c r="F4" s="3">
        <v>77</v>
      </c>
      <c r="G4" s="3">
        <f t="shared" ref="G4:G7" si="4">D4+E4+F4</f>
        <v>227</v>
      </c>
      <c r="H4" s="3">
        <v>10</v>
      </c>
      <c r="I4" s="3">
        <v>7</v>
      </c>
      <c r="J4" s="3">
        <v>6</v>
      </c>
      <c r="K4" s="3">
        <f t="shared" ref="K4:K7" si="5">H4+I4+J4</f>
        <v>23</v>
      </c>
      <c r="L4" s="3">
        <v>5</v>
      </c>
      <c r="M4" s="3">
        <v>0</v>
      </c>
      <c r="N4" s="3">
        <v>4</v>
      </c>
      <c r="O4" s="3">
        <f t="shared" ref="O4:O7" si="6">L4+M4+N4</f>
        <v>9</v>
      </c>
      <c r="P4" s="3">
        <f t="shared" ref="P4:P7" si="7">G4+K4+O4</f>
        <v>259</v>
      </c>
      <c r="Q4" s="3">
        <f>_xlfn.RANK.EQ(P4,$P$3:$P$7,0)</f>
        <v>4</v>
      </c>
      <c r="AB4" s="2">
        <f t="shared" si="0"/>
        <v>18</v>
      </c>
      <c r="AC4" s="3" t="str">
        <f t="shared" si="0"/>
        <v>Navrátilová Laura</v>
      </c>
      <c r="AD4" s="3" t="str">
        <f t="shared" si="1"/>
        <v>Sportovní akademie P&amp;M</v>
      </c>
      <c r="AE4" s="3">
        <f t="shared" si="2"/>
        <v>259</v>
      </c>
      <c r="AF4" s="3">
        <f t="shared" si="3"/>
        <v>4</v>
      </c>
    </row>
    <row r="5" spans="1:32" x14ac:dyDescent="0.15">
      <c r="A5" s="2">
        <f t="shared" ref="A5:A6" si="8">A4+1</f>
        <v>19</v>
      </c>
      <c r="B5" s="3" t="s">
        <v>24</v>
      </c>
      <c r="C5" s="3" t="s">
        <v>21</v>
      </c>
      <c r="D5" s="3">
        <v>82.5</v>
      </c>
      <c r="E5" s="3">
        <v>83</v>
      </c>
      <c r="F5" s="3">
        <v>77</v>
      </c>
      <c r="G5" s="3">
        <f t="shared" si="4"/>
        <v>242.5</v>
      </c>
      <c r="H5" s="3">
        <v>9</v>
      </c>
      <c r="I5" s="3">
        <v>6</v>
      </c>
      <c r="J5" s="3">
        <v>5</v>
      </c>
      <c r="K5" s="3">
        <f t="shared" si="5"/>
        <v>20</v>
      </c>
      <c r="L5" s="3">
        <v>7</v>
      </c>
      <c r="M5" s="3">
        <v>0</v>
      </c>
      <c r="N5" s="3">
        <v>5</v>
      </c>
      <c r="O5" s="3">
        <f t="shared" si="6"/>
        <v>12</v>
      </c>
      <c r="P5" s="3">
        <f t="shared" si="7"/>
        <v>274.5</v>
      </c>
      <c r="Q5" s="3">
        <f>_xlfn.RANK.EQ(P5,$P$3:$P$7,0)</f>
        <v>1</v>
      </c>
      <c r="AB5" s="2">
        <f t="shared" si="0"/>
        <v>19</v>
      </c>
      <c r="AC5" s="3" t="str">
        <f t="shared" si="0"/>
        <v>Kulhavá Klára</v>
      </c>
      <c r="AD5" s="3" t="str">
        <f t="shared" si="1"/>
        <v>Gym Fit, z.s.</v>
      </c>
      <c r="AE5" s="3">
        <f t="shared" si="2"/>
        <v>274.5</v>
      </c>
      <c r="AF5" s="3">
        <f t="shared" si="3"/>
        <v>1</v>
      </c>
    </row>
    <row r="6" spans="1:32" x14ac:dyDescent="0.15">
      <c r="A6" s="2">
        <f t="shared" si="8"/>
        <v>20</v>
      </c>
      <c r="B6" s="3" t="s">
        <v>25</v>
      </c>
      <c r="C6" s="3" t="s">
        <v>23</v>
      </c>
      <c r="D6" s="3">
        <v>75.5</v>
      </c>
      <c r="E6" s="3">
        <v>76</v>
      </c>
      <c r="F6" s="3">
        <v>75</v>
      </c>
      <c r="G6" s="3">
        <f t="shared" si="4"/>
        <v>226.5</v>
      </c>
      <c r="H6" s="3">
        <v>11</v>
      </c>
      <c r="I6" s="3">
        <v>8</v>
      </c>
      <c r="J6" s="3">
        <v>7</v>
      </c>
      <c r="K6" s="3">
        <f t="shared" si="5"/>
        <v>26</v>
      </c>
      <c r="L6" s="3">
        <v>9</v>
      </c>
      <c r="M6" s="3">
        <v>0</v>
      </c>
      <c r="N6" s="3">
        <v>5</v>
      </c>
      <c r="O6" s="3">
        <f t="shared" si="6"/>
        <v>14</v>
      </c>
      <c r="P6" s="3">
        <f t="shared" si="7"/>
        <v>266.5</v>
      </c>
      <c r="Q6" s="3">
        <f>_xlfn.RANK.EQ(P6,$P$3:$P$7,0)</f>
        <v>3</v>
      </c>
      <c r="AB6" s="2">
        <f t="shared" si="0"/>
        <v>20</v>
      </c>
      <c r="AC6" s="3" t="str">
        <f t="shared" si="0"/>
        <v>Dancheva Ana</v>
      </c>
      <c r="AD6" s="3" t="str">
        <f t="shared" si="1"/>
        <v>Sportovní akademie P&amp;M</v>
      </c>
      <c r="AE6" s="3">
        <f t="shared" si="2"/>
        <v>266.5</v>
      </c>
      <c r="AF6" s="3">
        <f t="shared" si="3"/>
        <v>3</v>
      </c>
    </row>
    <row r="7" spans="1:32" x14ac:dyDescent="0.15">
      <c r="A7" s="2">
        <f>A6+1</f>
        <v>21</v>
      </c>
      <c r="B7" s="3" t="s">
        <v>26</v>
      </c>
      <c r="C7" s="3" t="s">
        <v>21</v>
      </c>
      <c r="D7" s="3">
        <v>87</v>
      </c>
      <c r="E7" s="3">
        <v>73</v>
      </c>
      <c r="F7" s="3">
        <v>77</v>
      </c>
      <c r="G7" s="3">
        <f t="shared" si="4"/>
        <v>237</v>
      </c>
      <c r="H7" s="3">
        <v>8</v>
      </c>
      <c r="I7" s="3">
        <v>6</v>
      </c>
      <c r="J7" s="3">
        <v>6</v>
      </c>
      <c r="K7" s="3">
        <f t="shared" si="5"/>
        <v>20</v>
      </c>
      <c r="L7" s="3">
        <v>10</v>
      </c>
      <c r="M7" s="3">
        <v>0</v>
      </c>
      <c r="N7" s="3">
        <v>5</v>
      </c>
      <c r="O7" s="3">
        <f t="shared" si="6"/>
        <v>15</v>
      </c>
      <c r="P7" s="3">
        <f t="shared" si="7"/>
        <v>272</v>
      </c>
      <c r="Q7" s="3">
        <f>_xlfn.RANK.EQ(P7,$P$3:$P$7,0)</f>
        <v>2</v>
      </c>
      <c r="AB7" s="2">
        <f t="shared" si="0"/>
        <v>21</v>
      </c>
      <c r="AC7" s="3" t="str">
        <f t="shared" si="0"/>
        <v>Hejná Nella</v>
      </c>
      <c r="AD7" s="3" t="str">
        <f t="shared" si="1"/>
        <v>Gym Fit, z.s.</v>
      </c>
      <c r="AE7" s="3">
        <f t="shared" si="2"/>
        <v>272</v>
      </c>
      <c r="AF7" s="3">
        <f t="shared" si="3"/>
        <v>2</v>
      </c>
    </row>
  </sheetData>
  <mergeCells count="5">
    <mergeCell ref="AB1:AD1"/>
    <mergeCell ref="A1:C1"/>
    <mergeCell ref="D1:G1"/>
    <mergeCell ref="H1:K1"/>
    <mergeCell ref="L1:O1"/>
  </mergeCells>
  <pageMargins left="0" right="0" top="0.39370078740157477" bottom="0.39370078740157477" header="0" footer="0"/>
  <pageSetup paperSize="9" fitToWidth="0" fitToHeight="0" pageOrder="overThenDown" orientation="landscape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CB980-09C7-4FE3-9655-F52871CF6D8E}">
  <dimension ref="A1:AF5"/>
  <sheetViews>
    <sheetView workbookViewId="0">
      <selection activeCell="I15" sqref="I15"/>
    </sheetView>
  </sheetViews>
  <sheetFormatPr baseColWidth="10" defaultColWidth="8.83203125" defaultRowHeight="14" x14ac:dyDescent="0.15"/>
  <cols>
    <col min="1" max="1" width="12.83203125" customWidth="1"/>
    <col min="2" max="2" width="19.1640625" customWidth="1"/>
    <col min="3" max="3" width="22.6640625" customWidth="1"/>
    <col min="4" max="6" width="8.5" customWidth="1"/>
    <col min="7" max="7" width="10.6640625" customWidth="1"/>
    <col min="8" max="10" width="8" customWidth="1"/>
    <col min="11" max="11" width="10.6640625" customWidth="1"/>
    <col min="12" max="14" width="7.6640625" customWidth="1"/>
    <col min="15" max="27" width="10.6640625" customWidth="1"/>
    <col min="28" max="28" width="12.5" customWidth="1"/>
    <col min="29" max="29" width="17.6640625" customWidth="1"/>
    <col min="30" max="30" width="24.1640625" customWidth="1"/>
    <col min="31" max="32" width="10.6640625" customWidth="1"/>
  </cols>
  <sheetData>
    <row r="1" spans="1:32" x14ac:dyDescent="0.15">
      <c r="A1" s="7" t="s">
        <v>27</v>
      </c>
      <c r="B1" s="7"/>
      <c r="C1" s="7"/>
      <c r="D1" s="7" t="s">
        <v>10</v>
      </c>
      <c r="E1" s="7"/>
      <c r="F1" s="7"/>
      <c r="G1" s="7"/>
      <c r="H1" s="7" t="s">
        <v>11</v>
      </c>
      <c r="I1" s="7"/>
      <c r="J1" s="7"/>
      <c r="K1" s="7"/>
      <c r="L1" s="7" t="s">
        <v>15</v>
      </c>
      <c r="M1" s="7"/>
      <c r="N1" s="7"/>
      <c r="O1" s="7"/>
      <c r="P1" s="1"/>
      <c r="Q1" s="1"/>
      <c r="AB1" s="7" t="s">
        <v>0</v>
      </c>
      <c r="AC1" s="7"/>
      <c r="AD1" s="7"/>
    </row>
    <row r="2" spans="1:32" s="5" customFormat="1" x14ac:dyDescent="0.1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x14ac:dyDescent="0.15">
      <c r="A3" s="2">
        <v>22</v>
      </c>
      <c r="B3" s="3" t="s">
        <v>28</v>
      </c>
      <c r="C3" s="3" t="s">
        <v>21</v>
      </c>
      <c r="D3" s="3">
        <v>74</v>
      </c>
      <c r="E3" s="3">
        <v>58</v>
      </c>
      <c r="F3" s="3">
        <v>55</v>
      </c>
      <c r="G3" s="3">
        <f>D3+E3+F3</f>
        <v>187</v>
      </c>
      <c r="H3" s="3">
        <v>5</v>
      </c>
      <c r="I3" s="3">
        <v>4</v>
      </c>
      <c r="J3" s="3">
        <v>5</v>
      </c>
      <c r="K3" s="3">
        <f>H3+I3+J3</f>
        <v>14</v>
      </c>
      <c r="L3" s="3">
        <v>4</v>
      </c>
      <c r="M3" s="3">
        <v>0</v>
      </c>
      <c r="N3" s="3">
        <v>3</v>
      </c>
      <c r="O3" s="3">
        <f>L3+M3+N3</f>
        <v>7</v>
      </c>
      <c r="P3" s="3">
        <f>G3+K3+O3</f>
        <v>208</v>
      </c>
      <c r="Q3" s="3">
        <f>_xlfn.RANK.EQ(P3,$P$3:$P$5,0)</f>
        <v>1</v>
      </c>
      <c r="AB3" s="2">
        <f t="shared" ref="AB3:AC5" si="0">A3</f>
        <v>22</v>
      </c>
      <c r="AC3" s="3" t="str">
        <f t="shared" si="0"/>
        <v>Hálová Leontýna</v>
      </c>
      <c r="AD3" s="3" t="str">
        <f t="shared" ref="AD3:AD5" si="1">C3</f>
        <v>Gym Fit, z.s.</v>
      </c>
      <c r="AE3" s="3">
        <f t="shared" ref="AE3:AF5" si="2">P3</f>
        <v>208</v>
      </c>
      <c r="AF3" s="3">
        <f t="shared" si="2"/>
        <v>1</v>
      </c>
    </row>
    <row r="4" spans="1:32" x14ac:dyDescent="0.15">
      <c r="A4" s="2">
        <f>A3+1</f>
        <v>23</v>
      </c>
      <c r="B4" s="3" t="s">
        <v>29</v>
      </c>
      <c r="C4" s="3" t="s">
        <v>21</v>
      </c>
      <c r="D4" s="3">
        <v>58</v>
      </c>
      <c r="E4" s="3">
        <v>40</v>
      </c>
      <c r="F4" s="3">
        <v>43</v>
      </c>
      <c r="G4" s="3">
        <f t="shared" ref="G4:G5" si="3">D4+E4+F4</f>
        <v>141</v>
      </c>
      <c r="H4" s="3">
        <v>5</v>
      </c>
      <c r="I4" s="3">
        <v>6</v>
      </c>
      <c r="J4" s="3">
        <v>5</v>
      </c>
      <c r="K4" s="3">
        <f t="shared" ref="K4:K5" si="4">H4+I4+J4</f>
        <v>16</v>
      </c>
      <c r="L4" s="3">
        <v>4</v>
      </c>
      <c r="M4" s="3">
        <v>0</v>
      </c>
      <c r="N4" s="3">
        <v>4</v>
      </c>
      <c r="O4" s="3">
        <f t="shared" ref="O4:O5" si="5">L4+M4+N4</f>
        <v>8</v>
      </c>
      <c r="P4" s="3">
        <f t="shared" ref="P4:P5" si="6">G4+K4+O4</f>
        <v>165</v>
      </c>
      <c r="Q4" s="3">
        <f>_xlfn.RANK.EQ(P4,$P$3:$P$5,0)</f>
        <v>2</v>
      </c>
      <c r="AB4" s="2">
        <f t="shared" si="0"/>
        <v>23</v>
      </c>
      <c r="AC4" s="3" t="str">
        <f t="shared" si="0"/>
        <v>Bartošová Adéla</v>
      </c>
      <c r="AD4" s="3" t="str">
        <f t="shared" si="1"/>
        <v>Gym Fit, z.s.</v>
      </c>
      <c r="AE4" s="3">
        <f t="shared" si="2"/>
        <v>165</v>
      </c>
      <c r="AF4" s="3">
        <f t="shared" si="2"/>
        <v>2</v>
      </c>
    </row>
    <row r="5" spans="1:32" x14ac:dyDescent="0.15">
      <c r="A5" s="2">
        <f t="shared" ref="A5" si="7">A4+1</f>
        <v>24</v>
      </c>
      <c r="B5" s="3" t="s">
        <v>30</v>
      </c>
      <c r="C5" s="3" t="s">
        <v>21</v>
      </c>
      <c r="D5" s="3">
        <v>46</v>
      </c>
      <c r="E5" s="3">
        <v>40</v>
      </c>
      <c r="F5" s="3">
        <v>44</v>
      </c>
      <c r="G5" s="3">
        <f t="shared" si="3"/>
        <v>130</v>
      </c>
      <c r="H5" s="3">
        <v>5</v>
      </c>
      <c r="I5" s="3">
        <v>4</v>
      </c>
      <c r="J5" s="3">
        <v>4</v>
      </c>
      <c r="K5" s="3">
        <f t="shared" si="4"/>
        <v>13</v>
      </c>
      <c r="L5" s="3">
        <v>8</v>
      </c>
      <c r="M5" s="3">
        <v>0</v>
      </c>
      <c r="N5" s="3">
        <v>5</v>
      </c>
      <c r="O5" s="3">
        <f t="shared" si="5"/>
        <v>13</v>
      </c>
      <c r="P5" s="3">
        <f t="shared" si="6"/>
        <v>156</v>
      </c>
      <c r="Q5" s="3">
        <f>_xlfn.RANK.EQ(P5,$P$3:$P$5,0)</f>
        <v>3</v>
      </c>
      <c r="AB5" s="2">
        <f t="shared" si="0"/>
        <v>24</v>
      </c>
      <c r="AC5" s="3" t="str">
        <f t="shared" si="0"/>
        <v>Matoušková Veronika</v>
      </c>
      <c r="AD5" s="3" t="str">
        <f t="shared" si="1"/>
        <v>Gym Fit, z.s.</v>
      </c>
      <c r="AE5" s="3">
        <f t="shared" si="2"/>
        <v>156</v>
      </c>
      <c r="AF5" s="3">
        <f t="shared" si="2"/>
        <v>3</v>
      </c>
    </row>
  </sheetData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DF988-22CE-43D1-BAE6-1D6702A644AA}">
  <dimension ref="A1:AF10"/>
  <sheetViews>
    <sheetView tabSelected="1" workbookViewId="0">
      <selection activeCell="F9" sqref="F9"/>
    </sheetView>
  </sheetViews>
  <sheetFormatPr baseColWidth="10" defaultColWidth="8.83203125" defaultRowHeight="14" x14ac:dyDescent="0.15"/>
  <cols>
    <col min="1" max="1" width="12.83203125" customWidth="1"/>
    <col min="2" max="2" width="18.5" customWidth="1"/>
    <col min="3" max="3" width="28" customWidth="1"/>
    <col min="4" max="6" width="8.5" customWidth="1"/>
    <col min="7" max="7" width="10.6640625" customWidth="1"/>
    <col min="8" max="10" width="8" customWidth="1"/>
    <col min="11" max="11" width="10.6640625" customWidth="1"/>
    <col min="12" max="14" width="7.6640625" customWidth="1"/>
    <col min="15" max="27" width="10.6640625" customWidth="1"/>
    <col min="28" max="28" width="12.5" customWidth="1"/>
    <col min="29" max="29" width="17.6640625" customWidth="1"/>
    <col min="30" max="30" width="24.1640625" customWidth="1"/>
    <col min="31" max="32" width="10.6640625" customWidth="1"/>
  </cols>
  <sheetData>
    <row r="1" spans="1:32" x14ac:dyDescent="0.15">
      <c r="A1" s="7" t="s">
        <v>31</v>
      </c>
      <c r="B1" s="7"/>
      <c r="C1" s="7"/>
      <c r="D1" s="7" t="s">
        <v>10</v>
      </c>
      <c r="E1" s="7"/>
      <c r="F1" s="7"/>
      <c r="G1" s="7"/>
      <c r="H1" s="7" t="s">
        <v>11</v>
      </c>
      <c r="I1" s="7"/>
      <c r="J1" s="7"/>
      <c r="K1" s="7"/>
      <c r="L1" s="7" t="s">
        <v>15</v>
      </c>
      <c r="M1" s="7"/>
      <c r="N1" s="7"/>
      <c r="O1" s="7"/>
      <c r="P1" s="1"/>
      <c r="Q1" s="1"/>
      <c r="AB1" s="7" t="s">
        <v>0</v>
      </c>
      <c r="AC1" s="7"/>
      <c r="AD1" s="7"/>
    </row>
    <row r="2" spans="1:32" s="5" customFormat="1" x14ac:dyDescent="0.1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x14ac:dyDescent="0.15">
      <c r="A3" s="2">
        <v>26</v>
      </c>
      <c r="B3" s="3" t="s">
        <v>32</v>
      </c>
      <c r="C3" s="3" t="s">
        <v>40</v>
      </c>
      <c r="D3" s="3">
        <v>104</v>
      </c>
      <c r="E3" s="3">
        <v>102</v>
      </c>
      <c r="F3" s="3">
        <v>83</v>
      </c>
      <c r="G3" s="3">
        <f>D3+E3+F3</f>
        <v>289</v>
      </c>
      <c r="H3" s="3">
        <v>10</v>
      </c>
      <c r="I3" s="3">
        <v>7</v>
      </c>
      <c r="J3" s="3">
        <v>3</v>
      </c>
      <c r="K3" s="3">
        <f t="shared" ref="K3:K10" si="0">H3+I3+J3</f>
        <v>20</v>
      </c>
      <c r="L3" s="3">
        <v>10</v>
      </c>
      <c r="M3" s="3">
        <v>5</v>
      </c>
      <c r="N3" s="3">
        <v>5</v>
      </c>
      <c r="O3" s="3">
        <f>L3+M3+N3</f>
        <v>20</v>
      </c>
      <c r="P3" s="3">
        <f>G3+K3+O3</f>
        <v>329</v>
      </c>
      <c r="Q3" s="3">
        <f t="shared" ref="Q3:Q10" si="1">_xlfn.RANK.EQ(P3,$P$3:$P$10,0)</f>
        <v>2</v>
      </c>
      <c r="AB3" s="2">
        <f t="shared" ref="AB3:AB10" si="2">A3</f>
        <v>26</v>
      </c>
      <c r="AC3" s="3" t="str">
        <f t="shared" ref="AC3:AC10" si="3">B3</f>
        <v>Vyskočilová Diana</v>
      </c>
      <c r="AD3" s="3" t="str">
        <f t="shared" ref="AD3:AD10" si="4">C3</f>
        <v>fitness Ave Přerov</v>
      </c>
      <c r="AE3" s="3">
        <f t="shared" ref="AE3:AF10" si="5">P3</f>
        <v>329</v>
      </c>
      <c r="AF3" s="3">
        <f t="shared" si="5"/>
        <v>2</v>
      </c>
    </row>
    <row r="4" spans="1:32" x14ac:dyDescent="0.15">
      <c r="A4" s="2">
        <f>A3+1</f>
        <v>27</v>
      </c>
      <c r="B4" s="3" t="s">
        <v>33</v>
      </c>
      <c r="C4" s="3" t="s">
        <v>21</v>
      </c>
      <c r="D4" s="3">
        <v>33</v>
      </c>
      <c r="E4" s="3">
        <v>40</v>
      </c>
      <c r="F4" s="3">
        <v>31</v>
      </c>
      <c r="G4" s="3">
        <f t="shared" ref="G4:G10" si="6">D4+E4+F4</f>
        <v>104</v>
      </c>
      <c r="H4" s="3">
        <v>3</v>
      </c>
      <c r="I4" s="3">
        <v>2</v>
      </c>
      <c r="J4" s="3">
        <v>5</v>
      </c>
      <c r="K4" s="3">
        <f t="shared" si="0"/>
        <v>10</v>
      </c>
      <c r="L4" s="3">
        <v>6</v>
      </c>
      <c r="M4" s="3">
        <v>0</v>
      </c>
      <c r="N4" s="3">
        <v>5</v>
      </c>
      <c r="O4" s="3">
        <f t="shared" ref="O4:O10" si="7">L4+M4+N4</f>
        <v>11</v>
      </c>
      <c r="P4" s="3">
        <f t="shared" ref="P4:P10" si="8">G4+K4+O4</f>
        <v>125</v>
      </c>
      <c r="Q4" s="3">
        <f t="shared" si="1"/>
        <v>8</v>
      </c>
      <c r="AB4" s="2">
        <f t="shared" si="2"/>
        <v>27</v>
      </c>
      <c r="AC4" s="3" t="str">
        <f t="shared" si="3"/>
        <v>Semínková Sofie</v>
      </c>
      <c r="AD4" s="3" t="str">
        <f t="shared" si="4"/>
        <v>Gym Fit, z.s.</v>
      </c>
      <c r="AE4" s="3">
        <f t="shared" si="5"/>
        <v>125</v>
      </c>
      <c r="AF4" s="3">
        <f t="shared" si="5"/>
        <v>8</v>
      </c>
    </row>
    <row r="5" spans="1:32" x14ac:dyDescent="0.15">
      <c r="A5" s="2">
        <f t="shared" ref="A5:A10" si="9">A4+1</f>
        <v>28</v>
      </c>
      <c r="B5" s="3" t="s">
        <v>34</v>
      </c>
      <c r="C5" s="3" t="s">
        <v>41</v>
      </c>
      <c r="D5" s="3">
        <v>62</v>
      </c>
      <c r="E5" s="3">
        <v>74</v>
      </c>
      <c r="F5" s="3">
        <v>66</v>
      </c>
      <c r="G5" s="3">
        <f t="shared" si="6"/>
        <v>202</v>
      </c>
      <c r="H5" s="3">
        <v>12</v>
      </c>
      <c r="I5" s="3">
        <v>9</v>
      </c>
      <c r="J5" s="3">
        <v>8</v>
      </c>
      <c r="K5" s="3">
        <f t="shared" si="0"/>
        <v>29</v>
      </c>
      <c r="L5" s="3">
        <v>8</v>
      </c>
      <c r="M5" s="3">
        <v>0</v>
      </c>
      <c r="N5" s="3">
        <v>4</v>
      </c>
      <c r="O5" s="3">
        <f t="shared" si="7"/>
        <v>12</v>
      </c>
      <c r="P5" s="3">
        <f t="shared" si="8"/>
        <v>243</v>
      </c>
      <c r="Q5" s="3">
        <f t="shared" si="1"/>
        <v>4</v>
      </c>
      <c r="AB5" s="2">
        <f t="shared" si="2"/>
        <v>28</v>
      </c>
      <c r="AC5" s="3" t="str">
        <f t="shared" si="3"/>
        <v>Sonigová Radmila</v>
      </c>
      <c r="AD5" s="3" t="str">
        <f t="shared" si="4"/>
        <v>All Stars Fitness TJ. Sokol Lužice</v>
      </c>
      <c r="AE5" s="3">
        <f t="shared" si="5"/>
        <v>243</v>
      </c>
      <c r="AF5" s="3">
        <f t="shared" si="5"/>
        <v>4</v>
      </c>
    </row>
    <row r="6" spans="1:32" x14ac:dyDescent="0.15">
      <c r="A6" s="2">
        <f t="shared" si="9"/>
        <v>29</v>
      </c>
      <c r="B6" s="3" t="s">
        <v>35</v>
      </c>
      <c r="C6" s="3" t="s">
        <v>21</v>
      </c>
      <c r="D6" s="3">
        <v>76</v>
      </c>
      <c r="E6" s="3">
        <v>58</v>
      </c>
      <c r="F6" s="3">
        <v>49</v>
      </c>
      <c r="G6" s="3">
        <f t="shared" si="6"/>
        <v>183</v>
      </c>
      <c r="H6" s="3">
        <v>11</v>
      </c>
      <c r="I6" s="3">
        <v>7</v>
      </c>
      <c r="J6" s="3">
        <v>7</v>
      </c>
      <c r="K6" s="3">
        <f t="shared" si="0"/>
        <v>25</v>
      </c>
      <c r="L6" s="3">
        <v>7</v>
      </c>
      <c r="M6" s="3">
        <v>0</v>
      </c>
      <c r="N6" s="3">
        <v>5</v>
      </c>
      <c r="O6" s="3">
        <f t="shared" si="7"/>
        <v>12</v>
      </c>
      <c r="P6" s="3">
        <f t="shared" si="8"/>
        <v>220</v>
      </c>
      <c r="Q6" s="3">
        <f t="shared" si="1"/>
        <v>7</v>
      </c>
      <c r="AB6" s="2">
        <f t="shared" si="2"/>
        <v>29</v>
      </c>
      <c r="AC6" s="3" t="str">
        <f t="shared" si="3"/>
        <v>Sydorenko Kateryna</v>
      </c>
      <c r="AD6" s="3" t="str">
        <f t="shared" si="4"/>
        <v>Gym Fit, z.s.</v>
      </c>
      <c r="AE6" s="3">
        <f t="shared" si="5"/>
        <v>220</v>
      </c>
      <c r="AF6" s="3">
        <f t="shared" si="5"/>
        <v>7</v>
      </c>
    </row>
    <row r="7" spans="1:32" x14ac:dyDescent="0.15">
      <c r="A7" s="2">
        <f t="shared" si="9"/>
        <v>30</v>
      </c>
      <c r="B7" s="3" t="s">
        <v>36</v>
      </c>
      <c r="C7" s="3" t="s">
        <v>40</v>
      </c>
      <c r="D7" s="3">
        <v>58</v>
      </c>
      <c r="E7" s="3">
        <v>74</v>
      </c>
      <c r="F7" s="3">
        <v>65</v>
      </c>
      <c r="G7" s="3">
        <f t="shared" si="6"/>
        <v>197</v>
      </c>
      <c r="H7" s="3">
        <v>9</v>
      </c>
      <c r="I7" s="3">
        <v>4</v>
      </c>
      <c r="J7" s="3">
        <v>4</v>
      </c>
      <c r="K7" s="3">
        <f t="shared" si="0"/>
        <v>17</v>
      </c>
      <c r="L7" s="3">
        <v>9</v>
      </c>
      <c r="M7" s="3">
        <v>0</v>
      </c>
      <c r="N7" s="3">
        <v>5</v>
      </c>
      <c r="O7" s="3">
        <f t="shared" si="7"/>
        <v>14</v>
      </c>
      <c r="P7" s="3">
        <f t="shared" si="8"/>
        <v>228</v>
      </c>
      <c r="Q7" s="3">
        <f t="shared" si="1"/>
        <v>5</v>
      </c>
      <c r="AB7" s="2">
        <f t="shared" si="2"/>
        <v>30</v>
      </c>
      <c r="AC7" s="3" t="str">
        <f t="shared" si="3"/>
        <v>Kolářová Marie</v>
      </c>
      <c r="AD7" s="3" t="str">
        <f t="shared" si="4"/>
        <v>fitness Ave Přerov</v>
      </c>
      <c r="AE7" s="3">
        <f t="shared" si="5"/>
        <v>228</v>
      </c>
      <c r="AF7" s="3">
        <f t="shared" si="5"/>
        <v>5</v>
      </c>
    </row>
    <row r="8" spans="1:32" x14ac:dyDescent="0.15">
      <c r="A8" s="2">
        <f t="shared" si="9"/>
        <v>31</v>
      </c>
      <c r="B8" s="3" t="s">
        <v>37</v>
      </c>
      <c r="C8" s="3" t="s">
        <v>42</v>
      </c>
      <c r="D8" s="3">
        <v>68</v>
      </c>
      <c r="E8" s="3">
        <v>85</v>
      </c>
      <c r="F8" s="3">
        <v>74</v>
      </c>
      <c r="G8" s="3">
        <f t="shared" si="6"/>
        <v>227</v>
      </c>
      <c r="H8" s="3">
        <v>13</v>
      </c>
      <c r="I8" s="3">
        <v>8</v>
      </c>
      <c r="J8" s="3">
        <v>8</v>
      </c>
      <c r="K8" s="3">
        <f t="shared" si="0"/>
        <v>29</v>
      </c>
      <c r="L8" s="3">
        <v>11</v>
      </c>
      <c r="M8" s="3">
        <v>0</v>
      </c>
      <c r="N8" s="3">
        <v>4</v>
      </c>
      <c r="O8" s="3">
        <f t="shared" si="7"/>
        <v>15</v>
      </c>
      <c r="P8" s="3">
        <f t="shared" si="8"/>
        <v>271</v>
      </c>
      <c r="Q8" s="3">
        <f t="shared" si="1"/>
        <v>3</v>
      </c>
      <c r="AB8" s="2">
        <f t="shared" si="2"/>
        <v>31</v>
      </c>
      <c r="AC8" s="3" t="str">
        <f t="shared" si="3"/>
        <v>Velenová Magdaléna</v>
      </c>
      <c r="AD8" s="3" t="str">
        <f t="shared" si="4"/>
        <v>Sportovní studio J. Šípkové</v>
      </c>
      <c r="AE8" s="3">
        <f t="shared" si="5"/>
        <v>271</v>
      </c>
      <c r="AF8" s="3">
        <f t="shared" si="5"/>
        <v>3</v>
      </c>
    </row>
    <row r="9" spans="1:32" x14ac:dyDescent="0.15">
      <c r="A9" s="2">
        <v>33</v>
      </c>
      <c r="B9" s="3" t="s">
        <v>38</v>
      </c>
      <c r="C9" s="3" t="s">
        <v>23</v>
      </c>
      <c r="D9" s="3">
        <v>101</v>
      </c>
      <c r="E9" s="3">
        <v>103</v>
      </c>
      <c r="F9" s="3">
        <v>99</v>
      </c>
      <c r="G9" s="3">
        <f t="shared" si="6"/>
        <v>303</v>
      </c>
      <c r="H9" s="3">
        <v>14</v>
      </c>
      <c r="I9" s="3">
        <v>9</v>
      </c>
      <c r="J9" s="3">
        <v>8</v>
      </c>
      <c r="K9" s="3">
        <f t="shared" si="0"/>
        <v>31</v>
      </c>
      <c r="L9" s="3">
        <v>13</v>
      </c>
      <c r="M9" s="3">
        <v>0</v>
      </c>
      <c r="N9" s="3">
        <v>5</v>
      </c>
      <c r="O9" s="3">
        <f t="shared" si="7"/>
        <v>18</v>
      </c>
      <c r="P9" s="3">
        <f t="shared" si="8"/>
        <v>352</v>
      </c>
      <c r="Q9" s="3">
        <f t="shared" si="1"/>
        <v>1</v>
      </c>
      <c r="AB9" s="2">
        <f t="shared" si="2"/>
        <v>33</v>
      </c>
      <c r="AC9" s="3" t="str">
        <f t="shared" si="3"/>
        <v>Martincová Emma</v>
      </c>
      <c r="AD9" s="3" t="str">
        <f t="shared" si="4"/>
        <v>Sportovní akademie P&amp;M</v>
      </c>
      <c r="AE9" s="3">
        <f t="shared" si="5"/>
        <v>352</v>
      </c>
      <c r="AF9" s="3">
        <f t="shared" si="5"/>
        <v>1</v>
      </c>
    </row>
    <row r="10" spans="1:32" x14ac:dyDescent="0.15">
      <c r="A10" s="2">
        <f t="shared" si="9"/>
        <v>34</v>
      </c>
      <c r="B10" s="3" t="s">
        <v>39</v>
      </c>
      <c r="C10" s="3" t="s">
        <v>21</v>
      </c>
      <c r="D10" s="3">
        <v>67</v>
      </c>
      <c r="E10" s="3">
        <v>64</v>
      </c>
      <c r="F10" s="3">
        <v>51</v>
      </c>
      <c r="G10" s="3">
        <f t="shared" si="6"/>
        <v>182</v>
      </c>
      <c r="H10" s="3">
        <v>10</v>
      </c>
      <c r="I10" s="3">
        <v>7</v>
      </c>
      <c r="J10" s="3">
        <v>6</v>
      </c>
      <c r="K10" s="3">
        <f t="shared" si="0"/>
        <v>23</v>
      </c>
      <c r="L10" s="3">
        <v>14</v>
      </c>
      <c r="M10" s="3">
        <v>0</v>
      </c>
      <c r="N10" s="3">
        <v>5</v>
      </c>
      <c r="O10" s="3">
        <f t="shared" si="7"/>
        <v>19</v>
      </c>
      <c r="P10" s="3">
        <f t="shared" si="8"/>
        <v>224</v>
      </c>
      <c r="Q10" s="3">
        <f t="shared" si="1"/>
        <v>6</v>
      </c>
      <c r="AB10" s="2">
        <f t="shared" si="2"/>
        <v>34</v>
      </c>
      <c r="AC10" s="3" t="str">
        <f t="shared" si="3"/>
        <v>Misarosh Anita</v>
      </c>
      <c r="AD10" s="3" t="str">
        <f t="shared" si="4"/>
        <v>Gym Fit, z.s.</v>
      </c>
      <c r="AE10" s="3">
        <f t="shared" si="5"/>
        <v>224</v>
      </c>
      <c r="AF10" s="3">
        <f t="shared" si="5"/>
        <v>6</v>
      </c>
    </row>
  </sheetData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946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Fit Kids B  10-11</vt:lpstr>
      <vt:lpstr>Fit Kids B 12-14</vt:lpstr>
      <vt:lpstr>Fit Kids B  8-9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Petra Dočekalová</cp:lastModifiedBy>
  <cp:revision>188</cp:revision>
  <cp:lastPrinted>2018-04-07T16:06:36Z</cp:lastPrinted>
  <dcterms:created xsi:type="dcterms:W3CDTF">2019-11-05T09:56:25Z</dcterms:created>
  <dcterms:modified xsi:type="dcterms:W3CDTF">2023-11-05T17:35:19Z</dcterms:modified>
</cp:coreProperties>
</file>