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/Downloads/prilohy_289168/"/>
    </mc:Choice>
  </mc:AlternateContent>
  <xr:revisionPtr revIDLastSave="0" documentId="13_ncr:1_{FFB18D26-9163-514F-95A8-BFDA002E1F0E}" xr6:coauthVersionLast="36" xr6:coauthVersionMax="47" xr10:uidLastSave="{00000000-0000-0000-0000-000000000000}"/>
  <bookViews>
    <workbookView xWindow="0" yWindow="500" windowWidth="23260" windowHeight="12580" activeTab="2" xr2:uid="{00000000-000D-0000-FFFF-FFFF00000000}"/>
  </bookViews>
  <sheets>
    <sheet name="Fit Kids A 8-10" sheetId="1" r:id="rId1"/>
    <sheet name="Fit Kids A 11-12" sheetId="2" r:id="rId2"/>
    <sheet name="Fit Kids A 13-15" sheetId="3" r:id="rId3"/>
  </sheets>
  <calcPr calcId="181029"/>
</workbook>
</file>

<file path=xl/calcChain.xml><?xml version="1.0" encoding="utf-8"?>
<calcChain xmlns="http://schemas.openxmlformats.org/spreadsheetml/2006/main">
  <c r="A5" i="3" l="1"/>
  <c r="A6" i="3" s="1"/>
  <c r="A4" i="3"/>
  <c r="AD7" i="3"/>
  <c r="AC7" i="3"/>
  <c r="O7" i="3"/>
  <c r="K7" i="3"/>
  <c r="G7" i="3"/>
  <c r="AD6" i="3"/>
  <c r="AC6" i="3"/>
  <c r="O6" i="3"/>
  <c r="K6" i="3"/>
  <c r="G6" i="3"/>
  <c r="AD5" i="3"/>
  <c r="AC5" i="3"/>
  <c r="O5" i="3"/>
  <c r="K5" i="3"/>
  <c r="G5" i="3"/>
  <c r="AD4" i="3"/>
  <c r="AC4" i="3"/>
  <c r="AB4" i="3"/>
  <c r="O4" i="3"/>
  <c r="K4" i="3"/>
  <c r="G4" i="3"/>
  <c r="AD3" i="3"/>
  <c r="AC3" i="3"/>
  <c r="AB3" i="3"/>
  <c r="O3" i="3"/>
  <c r="K3" i="3"/>
  <c r="G3" i="3"/>
  <c r="AD8" i="2"/>
  <c r="AC8" i="2"/>
  <c r="O8" i="2"/>
  <c r="K8" i="2"/>
  <c r="G8" i="2"/>
  <c r="AD7" i="2"/>
  <c r="AC7" i="2"/>
  <c r="O7" i="2"/>
  <c r="K7" i="2"/>
  <c r="G7" i="2"/>
  <c r="AD6" i="2"/>
  <c r="AC6" i="2"/>
  <c r="O6" i="2"/>
  <c r="K6" i="2"/>
  <c r="G6" i="2"/>
  <c r="AD5" i="2"/>
  <c r="AC5" i="2"/>
  <c r="O5" i="2"/>
  <c r="K5" i="2"/>
  <c r="G5" i="2"/>
  <c r="AD4" i="2"/>
  <c r="AC4" i="2"/>
  <c r="AB4" i="2"/>
  <c r="O4" i="2"/>
  <c r="K4" i="2"/>
  <c r="G4" i="2"/>
  <c r="AD3" i="2"/>
  <c r="AC3" i="2"/>
  <c r="AB3" i="2"/>
  <c r="O3" i="2"/>
  <c r="K3" i="2"/>
  <c r="G3" i="2"/>
  <c r="P3" i="2" s="1"/>
  <c r="O4" i="1"/>
  <c r="O5" i="1"/>
  <c r="O6" i="1"/>
  <c r="K4" i="1"/>
  <c r="K5" i="1"/>
  <c r="K6" i="1"/>
  <c r="G4" i="1"/>
  <c r="G5" i="1"/>
  <c r="G6" i="1"/>
  <c r="O3" i="1"/>
  <c r="K3" i="1"/>
  <c r="G3" i="1"/>
  <c r="AD6" i="1"/>
  <c r="AC6" i="1"/>
  <c r="AB6" i="1"/>
  <c r="AD5" i="1"/>
  <c r="AC5" i="1"/>
  <c r="AB5" i="1"/>
  <c r="AD4" i="1"/>
  <c r="AC4" i="1"/>
  <c r="AB4" i="1"/>
  <c r="AD3" i="1"/>
  <c r="AC3" i="1"/>
  <c r="AB3" i="1"/>
  <c r="P7" i="3" l="1"/>
  <c r="AE7" i="3" s="1"/>
  <c r="P8" i="2"/>
  <c r="P4" i="2"/>
  <c r="P4" i="1"/>
  <c r="AB5" i="3"/>
  <c r="P3" i="3"/>
  <c r="AE3" i="3" s="1"/>
  <c r="P4" i="3"/>
  <c r="AE4" i="3" s="1"/>
  <c r="P5" i="3"/>
  <c r="AE5" i="3" s="1"/>
  <c r="P6" i="3"/>
  <c r="AE6" i="3" s="1"/>
  <c r="A7" i="3"/>
  <c r="AB7" i="3" s="1"/>
  <c r="AB6" i="3"/>
  <c r="AE3" i="2"/>
  <c r="P5" i="2"/>
  <c r="AE5" i="2" s="1"/>
  <c r="P6" i="2"/>
  <c r="AE6" i="2" s="1"/>
  <c r="P7" i="2"/>
  <c r="P5" i="1"/>
  <c r="AE5" i="1" s="1"/>
  <c r="AE8" i="2"/>
  <c r="P6" i="1"/>
  <c r="P3" i="1"/>
  <c r="AE4" i="1"/>
  <c r="Q7" i="3" l="1"/>
  <c r="AF7" i="3" s="1"/>
  <c r="Q5" i="3"/>
  <c r="AF5" i="3" s="1"/>
  <c r="Q4" i="2"/>
  <c r="AF4" i="2" s="1"/>
  <c r="Q6" i="2"/>
  <c r="AF6" i="2" s="1"/>
  <c r="Q5" i="2"/>
  <c r="AF5" i="2" s="1"/>
  <c r="AE4" i="2"/>
  <c r="Q7" i="2"/>
  <c r="AF7" i="2" s="1"/>
  <c r="AE7" i="2"/>
  <c r="Q3" i="3"/>
  <c r="AF3" i="3" s="1"/>
  <c r="Q6" i="3"/>
  <c r="AF6" i="3" s="1"/>
  <c r="Q4" i="3"/>
  <c r="AF4" i="3" s="1"/>
  <c r="Q8" i="2"/>
  <c r="AF8" i="2" s="1"/>
  <c r="Q3" i="2"/>
  <c r="AF3" i="2" s="1"/>
  <c r="AB5" i="2"/>
  <c r="AE3" i="1"/>
  <c r="Q3" i="1"/>
  <c r="AF3" i="1" s="1"/>
  <c r="AE6" i="1"/>
  <c r="Q4" i="1"/>
  <c r="AF4" i="1" s="1"/>
  <c r="Q6" i="1"/>
  <c r="AF6" i="1" s="1"/>
  <c r="Q5" i="1"/>
  <c r="AF5" i="1" s="1"/>
  <c r="AB6" i="2" l="1"/>
  <c r="AB8" i="2" l="1"/>
  <c r="AB7" i="2"/>
</calcChain>
</file>

<file path=xl/sharedStrings.xml><?xml version="1.0" encoding="utf-8"?>
<sst xmlns="http://schemas.openxmlformats.org/spreadsheetml/2006/main" count="122" uniqueCount="51">
  <si>
    <t>Fitness Freestyle - Jednotlivci – 8 let</t>
  </si>
  <si>
    <t>Startovní číslo</t>
  </si>
  <si>
    <t>Jméno</t>
  </si>
  <si>
    <t>Klub</t>
  </si>
  <si>
    <t>Dohromady</t>
  </si>
  <si>
    <t>Celkem</t>
  </si>
  <si>
    <t>Pořadí</t>
  </si>
  <si>
    <t>Rozh. 2</t>
  </si>
  <si>
    <t>Rozh. 1</t>
  </si>
  <si>
    <t>rozh. 3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</si>
  <si>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</si>
  <si>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</si>
  <si>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</si>
  <si>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</si>
  <si>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</si>
  <si>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</si>
  <si>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</si>
  <si>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</si>
  <si>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</si>
  <si>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Fit Kids A 8-10 let</t>
  </si>
  <si>
    <t>Procházková Nikol</t>
  </si>
  <si>
    <t>Sportovní akademie P&amp;M</t>
  </si>
  <si>
    <t>Rybáková Adéla</t>
  </si>
  <si>
    <t>Sportovní studio J. Šípková</t>
  </si>
  <si>
    <t>Svobodová Ella Zoe</t>
  </si>
  <si>
    <t>Janečková Lilien</t>
  </si>
  <si>
    <t>All Stars Fitness TJ. Sokol Lužice</t>
  </si>
  <si>
    <t>Fit Kids A 11-12 let</t>
  </si>
  <si>
    <t>Kubíková Gabriela</t>
  </si>
  <si>
    <t>Fidlerová Anna Marie</t>
  </si>
  <si>
    <t>Kuchařová Veronika</t>
  </si>
  <si>
    <t>Přibilová Alma</t>
  </si>
  <si>
    <t>Schmidtová Šarlota</t>
  </si>
  <si>
    <t>Symerská Julie</t>
  </si>
  <si>
    <t>Fit Kids A 13-15 let</t>
  </si>
  <si>
    <t>Zakaria Maria</t>
  </si>
  <si>
    <t>Pflegerová Klára</t>
  </si>
  <si>
    <t>Fialová Zuzana</t>
  </si>
  <si>
    <t>Valchářová Nella</t>
  </si>
  <si>
    <t>Zavadilová Erika</t>
  </si>
  <si>
    <t>rozhodčí</t>
  </si>
  <si>
    <t>Technika 1</t>
  </si>
  <si>
    <t>Technika 2</t>
  </si>
  <si>
    <t>Technika 3</t>
  </si>
  <si>
    <t>Umělecký 1</t>
  </si>
  <si>
    <t>Umělecký 2</t>
  </si>
  <si>
    <t>Aneta Vokounová</t>
  </si>
  <si>
    <t>Petra Dočekalová Kadlecová</t>
  </si>
  <si>
    <t>Veronika Svobodová</t>
  </si>
  <si>
    <t>Zuzana Fialová</t>
  </si>
  <si>
    <t>Eliška Pěgřinková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</si>
</sst>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workbookViewId="0">
      <selection activeCell="N7" sqref="N7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8.832031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19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1</v>
      </c>
      <c r="B3" s="3" t="s">
        <v>20</v>
      </c>
      <c r="C3" s="3" t="s">
        <v>21</v>
      </c>
      <c r="D3" s="3">
        <v>128</v>
      </c>
      <c r="E3" s="3">
        <v>134</v>
      </c>
      <c r="F3" s="3">
        <v>150</v>
      </c>
      <c r="G3" s="3">
        <f>D3+E3+F3</f>
        <v>412</v>
      </c>
      <c r="H3" s="3">
        <v>12</v>
      </c>
      <c r="I3" s="3">
        <v>10</v>
      </c>
      <c r="J3" s="3">
        <v>8</v>
      </c>
      <c r="K3" s="3">
        <f>H3+I3+J3</f>
        <v>30</v>
      </c>
      <c r="L3" s="3">
        <v>4</v>
      </c>
      <c r="M3" s="3">
        <v>5</v>
      </c>
      <c r="N3" s="3">
        <v>5</v>
      </c>
      <c r="O3" s="3">
        <f>L3+M3+N3</f>
        <v>14</v>
      </c>
      <c r="P3" s="3">
        <f>G3+K3+O3</f>
        <v>456</v>
      </c>
      <c r="Q3" s="3">
        <f>_xlfn.RANK.EQ(P3,$P$3:$P$6,0)</f>
        <v>1</v>
      </c>
      <c r="AB3" s="2">
        <f t="shared" ref="AB3:AC6" si="0">A3</f>
        <v>1</v>
      </c>
      <c r="AC3" s="3" t="str">
        <f t="shared" si="0"/>
        <v>Procházková Nikol</v>
      </c>
      <c r="AD3" s="3" t="str">
        <f t="shared" ref="AD3:AD6" si="1">C3</f>
        <v>Sportovní akademie P&amp;M</v>
      </c>
      <c r="AE3" s="3">
        <f t="shared" ref="AE3:AE6" si="2">P3</f>
        <v>456</v>
      </c>
      <c r="AF3" s="3">
        <f t="shared" ref="AF3:AF6" si="3">Q3</f>
        <v>1</v>
      </c>
    </row>
    <row r="4" spans="1:32" x14ac:dyDescent="0.15">
      <c r="A4" s="2">
        <v>2</v>
      </c>
      <c r="B4" s="3" t="s">
        <v>22</v>
      </c>
      <c r="C4" s="3" t="s">
        <v>23</v>
      </c>
      <c r="D4" s="3">
        <v>112</v>
      </c>
      <c r="E4" s="3">
        <v>119</v>
      </c>
      <c r="F4" s="3">
        <v>123</v>
      </c>
      <c r="G4" s="3">
        <f t="shared" ref="G4:G6" si="4">D4+E4+F4</f>
        <v>354</v>
      </c>
      <c r="H4" s="3">
        <v>8</v>
      </c>
      <c r="I4" s="3">
        <v>8</v>
      </c>
      <c r="J4" s="3">
        <v>6</v>
      </c>
      <c r="K4" s="3">
        <f t="shared" ref="K4:K6" si="5">H4+I4+J4</f>
        <v>22</v>
      </c>
      <c r="L4" s="3">
        <v>8</v>
      </c>
      <c r="M4" s="3">
        <v>0</v>
      </c>
      <c r="N4" s="3">
        <v>4</v>
      </c>
      <c r="O4" s="3">
        <f t="shared" ref="O4:O6" si="6">L4+M4+N4</f>
        <v>12</v>
      </c>
      <c r="P4" s="3">
        <f t="shared" ref="P4:P6" si="7">G4+K4+O4</f>
        <v>388</v>
      </c>
      <c r="Q4" s="3">
        <f>_xlfn.RANK.EQ(P4,$P$3:$P$6,0)</f>
        <v>2</v>
      </c>
      <c r="AB4" s="2">
        <f t="shared" si="0"/>
        <v>2</v>
      </c>
      <c r="AC4" s="3" t="str">
        <f t="shared" si="0"/>
        <v>Rybáková Adéla</v>
      </c>
      <c r="AD4" s="3" t="str">
        <f t="shared" si="1"/>
        <v>Sportovní studio J. Šípková</v>
      </c>
      <c r="AE4" s="3">
        <f t="shared" si="2"/>
        <v>388</v>
      </c>
      <c r="AF4" s="3">
        <f t="shared" si="3"/>
        <v>2</v>
      </c>
    </row>
    <row r="5" spans="1:32" x14ac:dyDescent="0.15">
      <c r="A5" s="2">
        <v>3</v>
      </c>
      <c r="B5" s="3" t="s">
        <v>24</v>
      </c>
      <c r="C5" s="3" t="s">
        <v>21</v>
      </c>
      <c r="D5" s="3">
        <v>98</v>
      </c>
      <c r="E5" s="3">
        <v>100</v>
      </c>
      <c r="F5" s="3">
        <v>89</v>
      </c>
      <c r="G5" s="3">
        <f t="shared" si="4"/>
        <v>287</v>
      </c>
      <c r="H5" s="3">
        <v>13</v>
      </c>
      <c r="I5" s="3">
        <v>9</v>
      </c>
      <c r="J5" s="3">
        <v>7</v>
      </c>
      <c r="K5" s="3">
        <f t="shared" si="5"/>
        <v>29</v>
      </c>
      <c r="L5" s="3">
        <v>15</v>
      </c>
      <c r="M5" s="3">
        <v>2.5</v>
      </c>
      <c r="N5" s="3">
        <v>5</v>
      </c>
      <c r="O5" s="3">
        <f t="shared" si="6"/>
        <v>22.5</v>
      </c>
      <c r="P5" s="3">
        <f t="shared" si="7"/>
        <v>338.5</v>
      </c>
      <c r="Q5" s="3">
        <f>_xlfn.RANK.EQ(P5,$P$3:$P$6,0)</f>
        <v>3</v>
      </c>
      <c r="AB5" s="2">
        <f t="shared" si="0"/>
        <v>3</v>
      </c>
      <c r="AC5" s="3" t="str">
        <f t="shared" si="0"/>
        <v>Svobodová Ella Zoe</v>
      </c>
      <c r="AD5" s="3" t="str">
        <f t="shared" si="1"/>
        <v>Sportovní akademie P&amp;M</v>
      </c>
      <c r="AE5" s="3">
        <f t="shared" si="2"/>
        <v>338.5</v>
      </c>
      <c r="AF5" s="3">
        <f t="shared" si="3"/>
        <v>3</v>
      </c>
    </row>
    <row r="6" spans="1:32" x14ac:dyDescent="0.15">
      <c r="A6" s="2">
        <v>4</v>
      </c>
      <c r="B6" s="3" t="s">
        <v>25</v>
      </c>
      <c r="C6" s="3" t="s">
        <v>26</v>
      </c>
      <c r="D6" s="3">
        <v>59</v>
      </c>
      <c r="E6" s="3">
        <v>68</v>
      </c>
      <c r="F6" s="3">
        <v>82</v>
      </c>
      <c r="G6" s="3">
        <f t="shared" si="4"/>
        <v>209</v>
      </c>
      <c r="H6" s="3">
        <v>11</v>
      </c>
      <c r="I6" s="3">
        <v>9</v>
      </c>
      <c r="J6" s="3">
        <v>7</v>
      </c>
      <c r="K6" s="3">
        <f t="shared" si="5"/>
        <v>27</v>
      </c>
      <c r="L6" s="3">
        <v>7</v>
      </c>
      <c r="M6" s="3">
        <v>0</v>
      </c>
      <c r="N6" s="3">
        <v>5</v>
      </c>
      <c r="O6" s="3">
        <f t="shared" si="6"/>
        <v>12</v>
      </c>
      <c r="P6" s="3">
        <f t="shared" si="7"/>
        <v>248</v>
      </c>
      <c r="Q6" s="3">
        <f>_xlfn.RANK.EQ(P6,$P$3:$P$6,0)</f>
        <v>4</v>
      </c>
      <c r="AB6" s="2">
        <f t="shared" si="0"/>
        <v>4</v>
      </c>
      <c r="AC6" s="3" t="str">
        <f t="shared" si="0"/>
        <v>Janečková Lilien</v>
      </c>
      <c r="AD6" s="3" t="str">
        <f t="shared" si="1"/>
        <v>All Stars Fitness TJ. Sokol Lužice</v>
      </c>
      <c r="AE6" s="3">
        <f t="shared" si="2"/>
        <v>248</v>
      </c>
      <c r="AF6" s="3">
        <f t="shared" si="3"/>
        <v>4</v>
      </c>
    </row>
    <row r="10" spans="1:32" x14ac:dyDescent="0.15">
      <c r="A10" t="s">
        <v>40</v>
      </c>
    </row>
    <row r="11" spans="1:32" x14ac:dyDescent="0.15">
      <c r="A11" t="s">
        <v>41</v>
      </c>
      <c r="B11" t="s">
        <v>46</v>
      </c>
    </row>
    <row r="12" spans="1:32" x14ac:dyDescent="0.15">
      <c r="A12" t="s">
        <v>42</v>
      </c>
      <c r="B12" t="s">
        <v>47</v>
      </c>
    </row>
    <row r="13" spans="1:32" x14ac:dyDescent="0.15">
      <c r="A13" t="s">
        <v>43</v>
      </c>
      <c r="B13" t="s">
        <v>48</v>
      </c>
    </row>
    <row r="14" spans="1:32" x14ac:dyDescent="0.15">
      <c r="A14" t="s">
        <v>44</v>
      </c>
      <c r="B14" t="s">
        <v>49</v>
      </c>
    </row>
    <row r="15" spans="1:32" x14ac:dyDescent="0.15">
      <c r="A15" t="s">
        <v>45</v>
      </c>
      <c r="B15" t="s">
        <v>50</v>
      </c>
    </row>
  </sheetData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724E-A523-426A-83FA-BC6521152ABB}">
  <dimension ref="A1:AF8"/>
  <sheetViews>
    <sheetView topLeftCell="B1" workbookViewId="0">
      <selection activeCell="F7" sqref="F7"/>
    </sheetView>
  </sheetViews>
  <sheetFormatPr baseColWidth="10" defaultColWidth="8.83203125" defaultRowHeight="14" x14ac:dyDescent="0.15"/>
  <cols>
    <col min="1" max="1" width="12.83203125" customWidth="1"/>
    <col min="2" max="2" width="19.33203125" customWidth="1"/>
    <col min="3" max="3" width="27.832031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27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5</v>
      </c>
      <c r="B3" s="3" t="s">
        <v>28</v>
      </c>
      <c r="C3" s="3" t="s">
        <v>21</v>
      </c>
      <c r="D3" s="3"/>
      <c r="E3" s="3"/>
      <c r="F3" s="3"/>
      <c r="G3" s="3">
        <f>D3+E3+F3</f>
        <v>0</v>
      </c>
      <c r="H3" s="3"/>
      <c r="I3" s="3"/>
      <c r="J3" s="3"/>
      <c r="K3" s="3">
        <f>H3+I3+J3</f>
        <v>0</v>
      </c>
      <c r="L3" s="3"/>
      <c r="M3" s="3"/>
      <c r="N3" s="3"/>
      <c r="O3" s="3">
        <f>L3+M3+N3</f>
        <v>0</v>
      </c>
      <c r="P3" s="3">
        <f>G3+K3+O3</f>
        <v>0</v>
      </c>
      <c r="Q3" s="3">
        <f t="shared" ref="Q3:Q8" si="0">_xlfn.RANK.EQ(P3,$P$3:$P$8,0)</f>
        <v>6</v>
      </c>
      <c r="AB3" s="2">
        <f t="shared" ref="AB3:AC8" si="1">A3</f>
        <v>5</v>
      </c>
      <c r="AC3" s="3" t="str">
        <f t="shared" si="1"/>
        <v>Kubíková Gabriela</v>
      </c>
      <c r="AD3" s="3" t="str">
        <f t="shared" ref="AD3:AD8" si="2">C3</f>
        <v>Sportovní akademie P&amp;M</v>
      </c>
      <c r="AE3" s="3">
        <f t="shared" ref="AE3:AF8" si="3">P3</f>
        <v>0</v>
      </c>
      <c r="AF3" s="3">
        <f t="shared" si="3"/>
        <v>6</v>
      </c>
    </row>
    <row r="4" spans="1:32" x14ac:dyDescent="0.15">
      <c r="A4" s="2">
        <v>6</v>
      </c>
      <c r="B4" s="3" t="s">
        <v>29</v>
      </c>
      <c r="C4" s="3" t="s">
        <v>21</v>
      </c>
      <c r="D4" s="3">
        <v>65</v>
      </c>
      <c r="E4" s="3">
        <v>70</v>
      </c>
      <c r="F4" s="3">
        <v>75</v>
      </c>
      <c r="G4" s="3">
        <f t="shared" ref="G4:G8" si="4">D4+E4+F4</f>
        <v>210</v>
      </c>
      <c r="H4" s="3">
        <v>10</v>
      </c>
      <c r="I4" s="3">
        <v>10</v>
      </c>
      <c r="J4" s="3">
        <v>8</v>
      </c>
      <c r="K4" s="3">
        <f t="shared" ref="K4:K8" si="5">H4+I4+J4</f>
        <v>28</v>
      </c>
      <c r="L4" s="3">
        <v>8</v>
      </c>
      <c r="M4" s="3">
        <v>1</v>
      </c>
      <c r="N4" s="3">
        <v>4</v>
      </c>
      <c r="O4" s="3">
        <f t="shared" ref="O4:O8" si="6">L4+M4+N4</f>
        <v>13</v>
      </c>
      <c r="P4" s="3">
        <f t="shared" ref="P4:P8" si="7">G4+K4+O4</f>
        <v>251</v>
      </c>
      <c r="Q4" s="3">
        <f t="shared" si="0"/>
        <v>5</v>
      </c>
      <c r="AB4" s="2">
        <f t="shared" si="1"/>
        <v>6</v>
      </c>
      <c r="AC4" s="3" t="str">
        <f t="shared" si="1"/>
        <v>Fidlerová Anna Marie</v>
      </c>
      <c r="AD4" s="3" t="str">
        <f t="shared" si="2"/>
        <v>Sportovní akademie P&amp;M</v>
      </c>
      <c r="AE4" s="3">
        <f t="shared" si="3"/>
        <v>251</v>
      </c>
      <c r="AF4" s="3">
        <f t="shared" si="3"/>
        <v>5</v>
      </c>
    </row>
    <row r="5" spans="1:32" x14ac:dyDescent="0.15">
      <c r="A5" s="2">
        <v>8</v>
      </c>
      <c r="B5" s="3" t="s">
        <v>30</v>
      </c>
      <c r="C5" s="3" t="s">
        <v>21</v>
      </c>
      <c r="D5" s="3">
        <v>106</v>
      </c>
      <c r="E5" s="3">
        <v>127</v>
      </c>
      <c r="F5" s="3">
        <v>130</v>
      </c>
      <c r="G5" s="3">
        <f t="shared" si="4"/>
        <v>363</v>
      </c>
      <c r="H5" s="3">
        <v>9</v>
      </c>
      <c r="I5" s="3">
        <v>8</v>
      </c>
      <c r="J5" s="3">
        <v>7</v>
      </c>
      <c r="K5" s="3">
        <f t="shared" si="5"/>
        <v>24</v>
      </c>
      <c r="L5" s="3">
        <v>9</v>
      </c>
      <c r="M5" s="3">
        <v>0</v>
      </c>
      <c r="N5" s="3">
        <v>5</v>
      </c>
      <c r="O5" s="3">
        <f t="shared" si="6"/>
        <v>14</v>
      </c>
      <c r="P5" s="3">
        <f t="shared" si="7"/>
        <v>401</v>
      </c>
      <c r="Q5" s="3">
        <f t="shared" si="0"/>
        <v>2</v>
      </c>
      <c r="AB5" s="2">
        <f t="shared" si="1"/>
        <v>8</v>
      </c>
      <c r="AC5" s="3" t="str">
        <f t="shared" si="1"/>
        <v>Kuchařová Veronika</v>
      </c>
      <c r="AD5" s="3" t="str">
        <f t="shared" si="2"/>
        <v>Sportovní akademie P&amp;M</v>
      </c>
      <c r="AE5" s="3">
        <f t="shared" si="3"/>
        <v>401</v>
      </c>
      <c r="AF5" s="3">
        <f t="shared" si="3"/>
        <v>2</v>
      </c>
    </row>
    <row r="6" spans="1:32" x14ac:dyDescent="0.15">
      <c r="A6" s="2">
        <v>9</v>
      </c>
      <c r="B6" s="3" t="s">
        <v>31</v>
      </c>
      <c r="C6" s="3" t="s">
        <v>26</v>
      </c>
      <c r="D6" s="3">
        <v>126</v>
      </c>
      <c r="E6" s="3">
        <v>136</v>
      </c>
      <c r="F6" s="3">
        <v>129</v>
      </c>
      <c r="G6" s="3">
        <f t="shared" si="4"/>
        <v>391</v>
      </c>
      <c r="H6" s="3">
        <v>12</v>
      </c>
      <c r="I6" s="3">
        <v>10</v>
      </c>
      <c r="J6" s="3">
        <v>8</v>
      </c>
      <c r="K6" s="3">
        <f t="shared" si="5"/>
        <v>30</v>
      </c>
      <c r="L6" s="3">
        <v>14</v>
      </c>
      <c r="M6" s="3">
        <v>4</v>
      </c>
      <c r="N6" s="3">
        <v>4</v>
      </c>
      <c r="O6" s="3">
        <f t="shared" si="6"/>
        <v>22</v>
      </c>
      <c r="P6" s="3">
        <f t="shared" si="7"/>
        <v>443</v>
      </c>
      <c r="Q6" s="3">
        <f t="shared" si="0"/>
        <v>1</v>
      </c>
      <c r="AB6" s="2">
        <f t="shared" si="1"/>
        <v>9</v>
      </c>
      <c r="AC6" s="3" t="str">
        <f t="shared" si="1"/>
        <v>Přibilová Alma</v>
      </c>
      <c r="AD6" s="3" t="str">
        <f t="shared" si="2"/>
        <v>All Stars Fitness TJ. Sokol Lužice</v>
      </c>
      <c r="AE6" s="3">
        <f t="shared" si="3"/>
        <v>443</v>
      </c>
      <c r="AF6" s="3">
        <f t="shared" si="3"/>
        <v>1</v>
      </c>
    </row>
    <row r="7" spans="1:32" x14ac:dyDescent="0.15">
      <c r="A7" s="2">
        <v>10</v>
      </c>
      <c r="B7" s="3" t="s">
        <v>32</v>
      </c>
      <c r="C7" s="3" t="s">
        <v>21</v>
      </c>
      <c r="D7" s="3">
        <v>68</v>
      </c>
      <c r="E7" s="3">
        <v>80</v>
      </c>
      <c r="F7" s="3">
        <v>90</v>
      </c>
      <c r="G7" s="3">
        <f t="shared" si="4"/>
        <v>238</v>
      </c>
      <c r="H7" s="3">
        <v>9</v>
      </c>
      <c r="I7" s="3">
        <v>9</v>
      </c>
      <c r="J7" s="3">
        <v>7</v>
      </c>
      <c r="K7" s="3">
        <f t="shared" si="5"/>
        <v>25</v>
      </c>
      <c r="L7" s="3">
        <v>5</v>
      </c>
      <c r="M7" s="3">
        <v>0</v>
      </c>
      <c r="N7" s="3">
        <v>4</v>
      </c>
      <c r="O7" s="3">
        <f t="shared" si="6"/>
        <v>9</v>
      </c>
      <c r="P7" s="3">
        <f t="shared" si="7"/>
        <v>272</v>
      </c>
      <c r="Q7" s="3">
        <f t="shared" si="0"/>
        <v>4</v>
      </c>
      <c r="AB7" s="2">
        <f t="shared" si="1"/>
        <v>10</v>
      </c>
      <c r="AC7" s="3" t="str">
        <f t="shared" si="1"/>
        <v>Schmidtová Šarlota</v>
      </c>
      <c r="AD7" s="3" t="str">
        <f t="shared" si="2"/>
        <v>Sportovní akademie P&amp;M</v>
      </c>
      <c r="AE7" s="3">
        <f t="shared" si="3"/>
        <v>272</v>
      </c>
      <c r="AF7" s="3">
        <f t="shared" si="3"/>
        <v>4</v>
      </c>
    </row>
    <row r="8" spans="1:32" x14ac:dyDescent="0.15">
      <c r="A8" s="2">
        <v>11</v>
      </c>
      <c r="B8" s="3" t="s">
        <v>33</v>
      </c>
      <c r="C8" s="3" t="s">
        <v>21</v>
      </c>
      <c r="D8" s="3">
        <v>113</v>
      </c>
      <c r="E8" s="3">
        <v>121</v>
      </c>
      <c r="F8" s="3">
        <v>117</v>
      </c>
      <c r="G8" s="3">
        <f t="shared" si="4"/>
        <v>351</v>
      </c>
      <c r="H8" s="3">
        <v>8</v>
      </c>
      <c r="I8" s="3">
        <v>8</v>
      </c>
      <c r="J8" s="3">
        <v>8</v>
      </c>
      <c r="K8" s="3">
        <f t="shared" si="5"/>
        <v>24</v>
      </c>
      <c r="L8" s="3">
        <v>9</v>
      </c>
      <c r="M8" s="3">
        <v>0</v>
      </c>
      <c r="N8" s="3">
        <v>5</v>
      </c>
      <c r="O8" s="3">
        <f t="shared" si="6"/>
        <v>14</v>
      </c>
      <c r="P8" s="3">
        <f t="shared" si="7"/>
        <v>389</v>
      </c>
      <c r="Q8" s="3">
        <f t="shared" si="0"/>
        <v>3</v>
      </c>
      <c r="AB8" s="2">
        <f t="shared" si="1"/>
        <v>11</v>
      </c>
      <c r="AC8" s="3" t="str">
        <f t="shared" si="1"/>
        <v>Symerská Julie</v>
      </c>
      <c r="AD8" s="3" t="str">
        <f t="shared" si="2"/>
        <v>Sportovní akademie P&amp;M</v>
      </c>
      <c r="AE8" s="3">
        <f t="shared" si="3"/>
        <v>389</v>
      </c>
      <c r="AF8" s="3">
        <f t="shared" si="3"/>
        <v>3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A763-FF96-4637-9BF8-443906995AB7}">
  <dimension ref="A1:AF7"/>
  <sheetViews>
    <sheetView tabSelected="1" workbookViewId="0">
      <selection activeCell="F6" sqref="F6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8.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34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12</v>
      </c>
      <c r="B3" s="3" t="s">
        <v>35</v>
      </c>
      <c r="C3" s="3" t="s">
        <v>26</v>
      </c>
      <c r="D3" s="3">
        <v>131</v>
      </c>
      <c r="E3" s="3">
        <v>126</v>
      </c>
      <c r="F3" s="3">
        <v>129</v>
      </c>
      <c r="G3" s="3">
        <f>D3+E3+F3</f>
        <v>386</v>
      </c>
      <c r="H3" s="3">
        <v>13</v>
      </c>
      <c r="I3" s="3">
        <v>8</v>
      </c>
      <c r="J3" s="3">
        <v>8</v>
      </c>
      <c r="K3" s="3">
        <f>H3+I3+J3</f>
        <v>29</v>
      </c>
      <c r="L3" s="3">
        <v>9</v>
      </c>
      <c r="M3" s="3">
        <v>3</v>
      </c>
      <c r="N3" s="3">
        <v>5</v>
      </c>
      <c r="O3" s="3">
        <f>L3+M3+N3</f>
        <v>17</v>
      </c>
      <c r="P3" s="3">
        <f>G3+K3+O3</f>
        <v>432</v>
      </c>
      <c r="Q3" s="3">
        <f>_xlfn.RANK.EQ(P3,$P$3:$P$7,0)</f>
        <v>3</v>
      </c>
      <c r="AB3" s="2">
        <f t="shared" ref="AB3:AC7" si="0">A3</f>
        <v>12</v>
      </c>
      <c r="AC3" s="3" t="str">
        <f t="shared" si="0"/>
        <v>Zakaria Maria</v>
      </c>
      <c r="AD3" s="3" t="str">
        <f t="shared" ref="AD3:AD7" si="1">C3</f>
        <v>All Stars Fitness TJ. Sokol Lužice</v>
      </c>
      <c r="AE3" s="3">
        <f t="shared" ref="AE3:AF7" si="2">P3</f>
        <v>432</v>
      </c>
      <c r="AF3" s="3">
        <f t="shared" si="2"/>
        <v>3</v>
      </c>
    </row>
    <row r="4" spans="1:32" x14ac:dyDescent="0.15">
      <c r="A4" s="2">
        <f>A3+1</f>
        <v>13</v>
      </c>
      <c r="B4" s="3" t="s">
        <v>36</v>
      </c>
      <c r="C4" s="3" t="s">
        <v>21</v>
      </c>
      <c r="D4" s="3">
        <v>116</v>
      </c>
      <c r="E4" s="3">
        <v>131</v>
      </c>
      <c r="F4" s="3">
        <v>121</v>
      </c>
      <c r="G4" s="3">
        <f t="shared" ref="G4:G7" si="3">D4+E4+F4</f>
        <v>368</v>
      </c>
      <c r="H4" s="3">
        <v>12</v>
      </c>
      <c r="I4" s="3">
        <v>7</v>
      </c>
      <c r="J4" s="3">
        <v>8</v>
      </c>
      <c r="K4" s="3">
        <f t="shared" ref="K4:K7" si="4">H4+I4+J4</f>
        <v>27</v>
      </c>
      <c r="L4" s="3">
        <v>6</v>
      </c>
      <c r="M4" s="3">
        <v>0</v>
      </c>
      <c r="N4" s="3">
        <v>5</v>
      </c>
      <c r="O4" s="3">
        <f t="shared" ref="O4:O7" si="5">L4+M4+N4</f>
        <v>11</v>
      </c>
      <c r="P4" s="3">
        <f t="shared" ref="P4:P7" si="6">G4+K4+O4</f>
        <v>406</v>
      </c>
      <c r="Q4" s="3">
        <f>_xlfn.RANK.EQ(P4,$P$3:$P$7,0)</f>
        <v>4</v>
      </c>
      <c r="AB4" s="2">
        <f t="shared" si="0"/>
        <v>13</v>
      </c>
      <c r="AC4" s="3" t="str">
        <f t="shared" si="0"/>
        <v>Pflegerová Klára</v>
      </c>
      <c r="AD4" s="3" t="str">
        <f t="shared" si="1"/>
        <v>Sportovní akademie P&amp;M</v>
      </c>
      <c r="AE4" s="3">
        <f t="shared" si="2"/>
        <v>406</v>
      </c>
      <c r="AF4" s="3">
        <f t="shared" si="2"/>
        <v>4</v>
      </c>
    </row>
    <row r="5" spans="1:32" x14ac:dyDescent="0.15">
      <c r="A5" s="2">
        <f t="shared" ref="A5:A7" si="7">A4+1</f>
        <v>14</v>
      </c>
      <c r="B5" s="3" t="s">
        <v>37</v>
      </c>
      <c r="C5" s="3" t="s">
        <v>26</v>
      </c>
      <c r="D5" s="3">
        <v>135</v>
      </c>
      <c r="E5" s="3">
        <v>131</v>
      </c>
      <c r="F5" s="3">
        <v>143</v>
      </c>
      <c r="G5" s="3">
        <f t="shared" si="3"/>
        <v>409</v>
      </c>
      <c r="H5" s="3">
        <v>12</v>
      </c>
      <c r="I5" s="3">
        <v>9</v>
      </c>
      <c r="J5" s="3">
        <v>7</v>
      </c>
      <c r="K5" s="3">
        <f t="shared" si="4"/>
        <v>28</v>
      </c>
      <c r="L5" s="3">
        <v>11</v>
      </c>
      <c r="M5" s="3">
        <v>2.5</v>
      </c>
      <c r="N5" s="3">
        <v>5</v>
      </c>
      <c r="O5" s="3">
        <f t="shared" si="5"/>
        <v>18.5</v>
      </c>
      <c r="P5" s="3">
        <f t="shared" si="6"/>
        <v>455.5</v>
      </c>
      <c r="Q5" s="3">
        <f>_xlfn.RANK.EQ(P5,$P$3:$P$7,0)</f>
        <v>2</v>
      </c>
      <c r="AB5" s="2">
        <f t="shared" si="0"/>
        <v>14</v>
      </c>
      <c r="AC5" s="3" t="str">
        <f t="shared" si="0"/>
        <v>Fialová Zuzana</v>
      </c>
      <c r="AD5" s="3" t="str">
        <f t="shared" si="1"/>
        <v>All Stars Fitness TJ. Sokol Lužice</v>
      </c>
      <c r="AE5" s="3">
        <f t="shared" si="2"/>
        <v>455.5</v>
      </c>
      <c r="AF5" s="3">
        <f t="shared" si="2"/>
        <v>2</v>
      </c>
    </row>
    <row r="6" spans="1:32" x14ac:dyDescent="0.15">
      <c r="A6" s="2">
        <f t="shared" si="7"/>
        <v>15</v>
      </c>
      <c r="B6" s="3" t="s">
        <v>38</v>
      </c>
      <c r="C6" s="3" t="s">
        <v>21</v>
      </c>
      <c r="D6" s="3">
        <v>142</v>
      </c>
      <c r="E6" s="3">
        <v>145</v>
      </c>
      <c r="F6" s="3">
        <v>131</v>
      </c>
      <c r="G6" s="3">
        <f t="shared" si="3"/>
        <v>418</v>
      </c>
      <c r="H6" s="3">
        <v>14</v>
      </c>
      <c r="I6" s="3">
        <v>8</v>
      </c>
      <c r="J6" s="3">
        <v>7</v>
      </c>
      <c r="K6" s="3">
        <f t="shared" si="4"/>
        <v>29</v>
      </c>
      <c r="L6" s="3">
        <v>15</v>
      </c>
      <c r="M6" s="3">
        <v>0</v>
      </c>
      <c r="N6" s="3">
        <v>5</v>
      </c>
      <c r="O6" s="3">
        <f t="shared" si="5"/>
        <v>20</v>
      </c>
      <c r="P6" s="3">
        <f t="shared" si="6"/>
        <v>467</v>
      </c>
      <c r="Q6" s="3">
        <f>_xlfn.RANK.EQ(P6,$P$3:$P$7,0)</f>
        <v>1</v>
      </c>
      <c r="AB6" s="2">
        <f t="shared" si="0"/>
        <v>15</v>
      </c>
      <c r="AC6" s="3" t="str">
        <f t="shared" si="0"/>
        <v>Valchářová Nella</v>
      </c>
      <c r="AD6" s="3" t="str">
        <f t="shared" si="1"/>
        <v>Sportovní akademie P&amp;M</v>
      </c>
      <c r="AE6" s="3">
        <f t="shared" si="2"/>
        <v>467</v>
      </c>
      <c r="AF6" s="3">
        <f t="shared" si="2"/>
        <v>1</v>
      </c>
    </row>
    <row r="7" spans="1:32" x14ac:dyDescent="0.15">
      <c r="A7" s="2">
        <f t="shared" si="7"/>
        <v>16</v>
      </c>
      <c r="B7" s="3" t="s">
        <v>39</v>
      </c>
      <c r="C7" s="3" t="s">
        <v>26</v>
      </c>
      <c r="D7" s="3">
        <v>92.5</v>
      </c>
      <c r="E7" s="3">
        <v>119</v>
      </c>
      <c r="F7" s="3">
        <v>127</v>
      </c>
      <c r="G7" s="3">
        <f t="shared" si="3"/>
        <v>338.5</v>
      </c>
      <c r="H7" s="3">
        <v>12</v>
      </c>
      <c r="I7" s="3">
        <v>7</v>
      </c>
      <c r="J7" s="3">
        <v>8</v>
      </c>
      <c r="K7" s="3">
        <f t="shared" si="4"/>
        <v>27</v>
      </c>
      <c r="L7" s="3">
        <v>14</v>
      </c>
      <c r="M7" s="3">
        <v>2.5</v>
      </c>
      <c r="N7" s="3">
        <v>5</v>
      </c>
      <c r="O7" s="3">
        <f t="shared" si="5"/>
        <v>21.5</v>
      </c>
      <c r="P7" s="3">
        <f t="shared" si="6"/>
        <v>387</v>
      </c>
      <c r="Q7" s="3">
        <f>_xlfn.RANK.EQ(P7,$P$3:$P$7,0)</f>
        <v>5</v>
      </c>
      <c r="AB7" s="2">
        <f t="shared" si="0"/>
        <v>16</v>
      </c>
      <c r="AC7" s="3" t="str">
        <f t="shared" si="0"/>
        <v>Zavadilová Erika</v>
      </c>
      <c r="AD7" s="3" t="str">
        <f t="shared" si="1"/>
        <v>All Stars Fitness TJ. Sokol Lužice</v>
      </c>
      <c r="AE7" s="3">
        <f t="shared" si="2"/>
        <v>387</v>
      </c>
      <c r="AF7" s="3">
        <f t="shared" si="2"/>
        <v>5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Fit Kids A 8-10</vt:lpstr>
      <vt:lpstr>Fit Kids A 11-12</vt:lpstr>
      <vt:lpstr>Fit Kids A 13-15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Petra Dočekalová</cp:lastModifiedBy>
  <cp:revision>188</cp:revision>
  <cp:lastPrinted>2018-04-07T16:06:36Z</cp:lastPrinted>
  <dcterms:created xsi:type="dcterms:W3CDTF">2019-11-05T09:56:25Z</dcterms:created>
  <dcterms:modified xsi:type="dcterms:W3CDTF">2023-11-05T17:30:56Z</dcterms:modified>
</cp:coreProperties>
</file>