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2_Mělník 05032022\"/>
    </mc:Choice>
  </mc:AlternateContent>
  <xr:revisionPtr revIDLastSave="0" documentId="13_ncr:1_{AD6A8870-14C5-4097-83D9-292AA32F993E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10-11" sheetId="3" r:id="rId1"/>
    <sheet name="8-9" sheetId="1" r:id="rId2"/>
    <sheet name="5-7" sheetId="4" r:id="rId3"/>
    <sheet name="12-14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6" i="3" l="1"/>
  <c r="AC6" i="3"/>
  <c r="AD6" i="3"/>
  <c r="AB7" i="3"/>
  <c r="AC7" i="3"/>
  <c r="AD7" i="3"/>
  <c r="AB8" i="3"/>
  <c r="AC8" i="3"/>
  <c r="AD8" i="3"/>
  <c r="AB9" i="3"/>
  <c r="AC9" i="3"/>
  <c r="AD9" i="3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E10" i="1"/>
  <c r="AF10" i="1"/>
  <c r="AB4" i="4"/>
  <c r="AC4" i="4"/>
  <c r="AD4" i="4"/>
  <c r="AB5" i="4"/>
  <c r="AC5" i="4"/>
  <c r="AD5" i="4"/>
  <c r="AB6" i="4"/>
  <c r="AC6" i="4"/>
  <c r="AD6" i="4"/>
  <c r="AB7" i="4"/>
  <c r="AC7" i="4"/>
  <c r="AD7" i="4"/>
  <c r="AB8" i="4"/>
  <c r="AC8" i="4"/>
  <c r="AD8" i="4"/>
  <c r="O8" i="4"/>
  <c r="K8" i="4"/>
  <c r="G8" i="4"/>
  <c r="O7" i="4"/>
  <c r="K7" i="4"/>
  <c r="G7" i="4"/>
  <c r="O6" i="4"/>
  <c r="K6" i="4"/>
  <c r="G6" i="4"/>
  <c r="O5" i="4"/>
  <c r="K5" i="4"/>
  <c r="G5" i="4"/>
  <c r="O4" i="4"/>
  <c r="K4" i="4"/>
  <c r="G4" i="4"/>
  <c r="AD3" i="4"/>
  <c r="AC3" i="4"/>
  <c r="AB3" i="4"/>
  <c r="O3" i="4"/>
  <c r="K3" i="4"/>
  <c r="G3" i="4"/>
  <c r="O9" i="1"/>
  <c r="K9" i="1"/>
  <c r="G9" i="1"/>
  <c r="O8" i="1"/>
  <c r="K8" i="1"/>
  <c r="G8" i="1"/>
  <c r="O7" i="1"/>
  <c r="K7" i="1"/>
  <c r="G7" i="1"/>
  <c r="O6" i="1"/>
  <c r="K6" i="1"/>
  <c r="G6" i="1"/>
  <c r="O5" i="1"/>
  <c r="K5" i="1"/>
  <c r="G5" i="1"/>
  <c r="O4" i="1"/>
  <c r="K4" i="1"/>
  <c r="G4" i="1"/>
  <c r="O3" i="1"/>
  <c r="K3" i="1"/>
  <c r="G3" i="1"/>
  <c r="O9" i="3"/>
  <c r="K9" i="3"/>
  <c r="G9" i="3"/>
  <c r="O8" i="3"/>
  <c r="K8" i="3"/>
  <c r="G8" i="3"/>
  <c r="O7" i="3"/>
  <c r="K7" i="3"/>
  <c r="G7" i="3"/>
  <c r="O6" i="3"/>
  <c r="K6" i="3"/>
  <c r="G6" i="3"/>
  <c r="O5" i="3"/>
  <c r="K5" i="3"/>
  <c r="G5" i="3"/>
  <c r="O4" i="3"/>
  <c r="K4" i="3"/>
  <c r="G4" i="3"/>
  <c r="O3" i="3"/>
  <c r="K3" i="3"/>
  <c r="G3" i="3"/>
  <c r="AB5" i="2"/>
  <c r="AC5" i="2"/>
  <c r="AD5" i="2"/>
  <c r="O5" i="2"/>
  <c r="K5" i="2"/>
  <c r="G5" i="2"/>
  <c r="AB3" i="3"/>
  <c r="AC3" i="3"/>
  <c r="AD3" i="3"/>
  <c r="O4" i="2"/>
  <c r="K4" i="2"/>
  <c r="G4" i="2"/>
  <c r="P7" i="4" l="1"/>
  <c r="AE7" i="4" s="1"/>
  <c r="P8" i="1"/>
  <c r="AE8" i="1" s="1"/>
  <c r="P6" i="1"/>
  <c r="AE6" i="1" s="1"/>
  <c r="P4" i="1"/>
  <c r="P3" i="1"/>
  <c r="P4" i="3"/>
  <c r="P3" i="3"/>
  <c r="P7" i="3"/>
  <c r="AE7" i="3" s="1"/>
  <c r="P6" i="3"/>
  <c r="AE6" i="3" s="1"/>
  <c r="P9" i="3"/>
  <c r="AE9" i="3" s="1"/>
  <c r="P3" i="4"/>
  <c r="P4" i="4"/>
  <c r="AE4" i="4" s="1"/>
  <c r="P5" i="4"/>
  <c r="P6" i="4"/>
  <c r="AE6" i="4" s="1"/>
  <c r="P8" i="4"/>
  <c r="AE8" i="4" s="1"/>
  <c r="AE3" i="4"/>
  <c r="P8" i="3"/>
  <c r="P5" i="3"/>
  <c r="P5" i="1"/>
  <c r="P7" i="1"/>
  <c r="AE7" i="1" s="1"/>
  <c r="P9" i="1"/>
  <c r="AE9" i="1" s="1"/>
  <c r="P5" i="2"/>
  <c r="P4" i="2"/>
  <c r="Q7" i="4" l="1"/>
  <c r="AF7" i="4" s="1"/>
  <c r="Q3" i="4"/>
  <c r="AF3" i="4" s="1"/>
  <c r="AE5" i="4"/>
  <c r="Q5" i="4"/>
  <c r="AF5" i="4" s="1"/>
  <c r="Q6" i="4"/>
  <c r="AF6" i="4" s="1"/>
  <c r="Q7" i="1"/>
  <c r="AF7" i="1" s="1"/>
  <c r="Q4" i="3"/>
  <c r="AE8" i="3"/>
  <c r="Q4" i="4"/>
  <c r="AF4" i="4" s="1"/>
  <c r="Q8" i="4"/>
  <c r="AF8" i="4" s="1"/>
  <c r="Q5" i="1"/>
  <c r="Q8" i="1"/>
  <c r="AF8" i="1" s="1"/>
  <c r="Q9" i="3"/>
  <c r="AF9" i="3" s="1"/>
  <c r="Q3" i="3"/>
  <c r="Q7" i="3"/>
  <c r="AF7" i="3" s="1"/>
  <c r="Q8" i="3"/>
  <c r="AF8" i="3" s="1"/>
  <c r="Q5" i="3"/>
  <c r="Q6" i="3"/>
  <c r="AF6" i="3" s="1"/>
  <c r="Q3" i="1"/>
  <c r="Q6" i="1"/>
  <c r="AF6" i="1" s="1"/>
  <c r="Q4" i="1"/>
  <c r="Q9" i="1"/>
  <c r="AF9" i="1" s="1"/>
  <c r="AE5" i="2"/>
  <c r="AD5" i="3"/>
  <c r="AC5" i="3"/>
  <c r="AB5" i="3"/>
  <c r="AD4" i="3"/>
  <c r="AC4" i="3"/>
  <c r="AB4" i="3"/>
  <c r="AD4" i="2"/>
  <c r="AC4" i="2"/>
  <c r="AB4" i="2"/>
  <c r="AD3" i="2"/>
  <c r="AC3" i="2"/>
  <c r="AB3" i="2"/>
  <c r="O3" i="2"/>
  <c r="K3" i="2"/>
  <c r="G3" i="2"/>
  <c r="AE3" i="3" l="1"/>
  <c r="P3" i="2"/>
  <c r="AE4" i="2"/>
  <c r="AE4" i="3"/>
  <c r="AE5" i="3"/>
  <c r="AD5" i="1"/>
  <c r="AC5" i="1"/>
  <c r="AB5" i="1"/>
  <c r="AD4" i="1"/>
  <c r="AC4" i="1"/>
  <c r="AB4" i="1"/>
  <c r="AD3" i="1"/>
  <c r="AC3" i="1"/>
  <c r="AB3" i="1"/>
  <c r="Q3" i="2" l="1"/>
  <c r="AF3" i="2" s="1"/>
  <c r="Q4" i="2"/>
  <c r="AF4" i="2" s="1"/>
  <c r="Q5" i="2"/>
  <c r="AF5" i="2" s="1"/>
  <c r="AE3" i="2"/>
  <c r="AF5" i="3"/>
  <c r="AF4" i="3"/>
  <c r="AF3" i="3"/>
  <c r="AE3" i="1"/>
  <c r="AE4" i="1"/>
  <c r="AE5" i="1"/>
  <c r="AF3" i="1" l="1"/>
  <c r="AF4" i="1"/>
  <c r="AF5" i="1"/>
</calcChain>
</file>

<file path=xl/sharedStrings.xml><?xml version="1.0" encoding="utf-8"?>
<sst xmlns="http://schemas.openxmlformats.org/spreadsheetml/2006/main" count="157" uniqueCount="53">
  <si>
    <t>Technika</t>
  </si>
  <si>
    <t xml:space="preserve"> Umělecký dojem 1</t>
  </si>
  <si>
    <t>Umělecký dojem 2</t>
  </si>
  <si>
    <t>Jméno</t>
  </si>
  <si>
    <t>Klub</t>
  </si>
  <si>
    <t>Tanec</t>
  </si>
  <si>
    <t>choreogr.</t>
  </si>
  <si>
    <t>plocha</t>
  </si>
  <si>
    <t>Show</t>
  </si>
  <si>
    <t>Rekvizity</t>
  </si>
  <si>
    <t>Kostým + účes</t>
  </si>
  <si>
    <t>Celkem</t>
  </si>
  <si>
    <t>Pořadí</t>
  </si>
  <si>
    <t>Start. č.</t>
  </si>
  <si>
    <t>Milana Panaiot</t>
  </si>
  <si>
    <t>Isabela Svobodová</t>
  </si>
  <si>
    <t>Lara Bilková</t>
  </si>
  <si>
    <t>Sportovní studio Jindry Šípkové</t>
  </si>
  <si>
    <t>Barbora Schovánková</t>
  </si>
  <si>
    <t>Elena Pražáková</t>
  </si>
  <si>
    <t>Tereza Holá</t>
  </si>
  <si>
    <t>St.č.</t>
  </si>
  <si>
    <t>R1</t>
  </si>
  <si>
    <t>R2</t>
  </si>
  <si>
    <t>R3</t>
  </si>
  <si>
    <t>dohr.</t>
  </si>
  <si>
    <t>Fitness Freestyle - solo – 8-9 let</t>
  </si>
  <si>
    <t xml:space="preserve"> </t>
  </si>
  <si>
    <t>Fitness Freestyle - solo 10-11 let</t>
  </si>
  <si>
    <t xml:space="preserve">Fitness Freestyle - solo 12-14 let </t>
  </si>
  <si>
    <t>Fitness Freestyle - solo 10-11let</t>
  </si>
  <si>
    <t>Eliška Procházková</t>
  </si>
  <si>
    <t>Daniela Martásková</t>
  </si>
  <si>
    <t>Anděla Třísková</t>
  </si>
  <si>
    <t>Fitness Freestyle - solo 8-9 let</t>
  </si>
  <si>
    <t>Sportovní akademie P&amp;M</t>
  </si>
  <si>
    <t>Adéla Holušová</t>
  </si>
  <si>
    <t>Terezie Kupková</t>
  </si>
  <si>
    <t>Viktoria Burianova</t>
  </si>
  <si>
    <t>Lucie Šťastná</t>
  </si>
  <si>
    <t>Eva Madaraszova</t>
  </si>
  <si>
    <t>Nikol Jurčová</t>
  </si>
  <si>
    <t>Šk Arkádia Galanta</t>
  </si>
  <si>
    <t>Fitness Freestyle - solo 5-7 let</t>
  </si>
  <si>
    <t>Anita Misarosh</t>
  </si>
  <si>
    <t>Michaela Brnova</t>
  </si>
  <si>
    <t>Nina Simčáková</t>
  </si>
  <si>
    <t>Magdaléna Velenová</t>
  </si>
  <si>
    <t>Sára Malimánková</t>
  </si>
  <si>
    <t>Tia Hrotkova</t>
  </si>
  <si>
    <t>Gym Fit, z.s.</t>
  </si>
  <si>
    <t>Veronika Matoušková</t>
  </si>
  <si>
    <t>Solomija Pinkevyčová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</si>
</sst>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">
    <xf numFmtId="0" fontId="0" fillId="0" borderId="0" xfId="0"/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Font="1"/>
    <xf numFmtId="0" fontId="1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3"/>
  <sheetViews>
    <sheetView workbookViewId="0">
      <selection activeCell="N10" sqref="N10"/>
    </sheetView>
  </sheetViews>
  <sheetFormatPr defaultRowHeight="13.8" x14ac:dyDescent="0.25"/>
  <cols>
    <col min="1" max="1" width="5.3984375" customWidth="1"/>
    <col min="2" max="2" width="19.59765625" customWidth="1"/>
    <col min="3" max="3" width="26.8984375" customWidth="1"/>
    <col min="4" max="4" width="5.3984375" customWidth="1"/>
    <col min="5" max="5" width="5" customWidth="1"/>
    <col min="6" max="6" width="5.296875" customWidth="1"/>
    <col min="7" max="7" width="6.5" customWidth="1"/>
    <col min="8" max="8" width="5.796875" customWidth="1"/>
    <col min="9" max="9" width="8.59765625" customWidth="1"/>
    <col min="10" max="10" width="7.8984375" customWidth="1"/>
    <col min="11" max="11" width="5.59765625" customWidth="1"/>
    <col min="12" max="12" width="6.59765625" customWidth="1"/>
    <col min="13" max="13" width="9.296875" customWidth="1"/>
    <col min="14" max="14" width="10.69921875" customWidth="1"/>
    <col min="15" max="15" width="7.3984375" customWidth="1"/>
    <col min="16" max="16" width="8.19921875" customWidth="1"/>
    <col min="17" max="17" width="6.296875" customWidth="1"/>
    <col min="18" max="27" width="10.69921875" customWidth="1"/>
    <col min="28" max="28" width="6.69921875" customWidth="1"/>
    <col min="29" max="29" width="20.5" customWidth="1"/>
    <col min="30" max="30" width="27.3984375" customWidth="1"/>
    <col min="31" max="31" width="8.59765625" customWidth="1"/>
    <col min="32" max="32" width="7.8984375" customWidth="1"/>
  </cols>
  <sheetData>
    <row r="1" spans="1:32" x14ac:dyDescent="0.25">
      <c r="A1" s="9" t="s">
        <v>30</v>
      </c>
      <c r="B1" s="9"/>
      <c r="C1" s="9"/>
      <c r="D1" s="10" t="s">
        <v>0</v>
      </c>
      <c r="E1" s="10"/>
      <c r="F1" s="10"/>
      <c r="G1" s="10"/>
      <c r="H1" s="10" t="s">
        <v>1</v>
      </c>
      <c r="I1" s="10"/>
      <c r="J1" s="10"/>
      <c r="K1" s="10"/>
      <c r="L1" s="10" t="s">
        <v>2</v>
      </c>
      <c r="M1" s="10"/>
      <c r="N1" s="10"/>
      <c r="O1" s="10"/>
      <c r="P1" s="1"/>
      <c r="Q1" s="1"/>
      <c r="AB1" s="9" t="s">
        <v>28</v>
      </c>
      <c r="AC1" s="9"/>
      <c r="AD1" s="9"/>
    </row>
    <row r="2" spans="1:32" s="4" customFormat="1" x14ac:dyDescent="0.25">
      <c r="A2" s="2" t="s">
        <v>13</v>
      </c>
      <c r="B2" s="2" t="s">
        <v>3</v>
      </c>
      <c r="C2" s="2" t="s">
        <v>4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5</v>
      </c>
      <c r="I2" s="2" t="s">
        <v>6</v>
      </c>
      <c r="J2" s="2" t="s">
        <v>7</v>
      </c>
      <c r="K2" s="2" t="s">
        <v>25</v>
      </c>
      <c r="L2" s="2" t="s">
        <v>8</v>
      </c>
      <c r="M2" s="2" t="s">
        <v>9</v>
      </c>
      <c r="N2" s="3" t="s">
        <v>10</v>
      </c>
      <c r="O2" s="2" t="s">
        <v>25</v>
      </c>
      <c r="P2" s="2" t="s">
        <v>11</v>
      </c>
      <c r="Q2" s="2" t="s">
        <v>12</v>
      </c>
      <c r="AB2" s="2" t="s">
        <v>21</v>
      </c>
      <c r="AC2" s="2" t="s">
        <v>3</v>
      </c>
      <c r="AD2" s="2" t="s">
        <v>4</v>
      </c>
      <c r="AE2" s="2" t="s">
        <v>11</v>
      </c>
      <c r="AF2" s="2" t="s">
        <v>12</v>
      </c>
    </row>
    <row r="3" spans="1:32" x14ac:dyDescent="0.25">
      <c r="A3" s="5">
        <v>16</v>
      </c>
      <c r="B3" s="6" t="s">
        <v>18</v>
      </c>
      <c r="C3" s="7" t="s">
        <v>35</v>
      </c>
      <c r="D3" s="5">
        <v>75</v>
      </c>
      <c r="E3" s="5">
        <v>85</v>
      </c>
      <c r="F3" s="5">
        <v>84</v>
      </c>
      <c r="G3" s="5">
        <f>D3+E3+F3</f>
        <v>244</v>
      </c>
      <c r="H3" s="6">
        <v>9</v>
      </c>
      <c r="I3" s="6">
        <v>9</v>
      </c>
      <c r="J3" s="6">
        <v>7</v>
      </c>
      <c r="K3" s="6">
        <f>(H3+I3+J3)*2</f>
        <v>50</v>
      </c>
      <c r="L3" s="6">
        <v>8</v>
      </c>
      <c r="M3" s="6">
        <v>0</v>
      </c>
      <c r="N3" s="6">
        <v>5</v>
      </c>
      <c r="O3" s="6">
        <f>(L3+M3+N3)*2</f>
        <v>26</v>
      </c>
      <c r="P3" s="6">
        <f t="shared" ref="P3:P9" si="0">G3+K3+O3</f>
        <v>320</v>
      </c>
      <c r="Q3" s="5">
        <f t="shared" ref="Q3:Q9" si="1">_xlfn.RANK.EQ(P3,$P$3:$P$9,0)</f>
        <v>2</v>
      </c>
      <c r="AB3" s="5">
        <f t="shared" ref="AB3" si="2">A3</f>
        <v>16</v>
      </c>
      <c r="AC3" s="6" t="str">
        <f t="shared" ref="AC3" si="3">B3</f>
        <v>Barbora Schovánková</v>
      </c>
      <c r="AD3" s="6" t="str">
        <f t="shared" ref="AD3" si="4">C3</f>
        <v>Sportovní akademie P&amp;M</v>
      </c>
      <c r="AE3" s="6">
        <f t="shared" ref="AE3" si="5">P3</f>
        <v>320</v>
      </c>
      <c r="AF3" s="6">
        <f t="shared" ref="AF3" si="6">Q3</f>
        <v>2</v>
      </c>
    </row>
    <row r="4" spans="1:32" x14ac:dyDescent="0.25">
      <c r="A4" s="5">
        <v>17</v>
      </c>
      <c r="B4" s="6" t="s">
        <v>31</v>
      </c>
      <c r="C4" s="7" t="s">
        <v>35</v>
      </c>
      <c r="D4" s="5">
        <v>61</v>
      </c>
      <c r="E4" s="5">
        <v>54</v>
      </c>
      <c r="F4" s="5">
        <v>61</v>
      </c>
      <c r="G4" s="5">
        <f t="shared" ref="G4:G9" si="7">D4+E4+F4</f>
        <v>176</v>
      </c>
      <c r="H4" s="6">
        <v>7</v>
      </c>
      <c r="I4" s="6">
        <v>7</v>
      </c>
      <c r="J4" s="6">
        <v>6</v>
      </c>
      <c r="K4" s="6">
        <f t="shared" ref="K4:K9" si="8">(H4+I4+J4)*2</f>
        <v>40</v>
      </c>
      <c r="L4" s="6">
        <v>8</v>
      </c>
      <c r="M4" s="6">
        <v>0</v>
      </c>
      <c r="N4" s="6">
        <v>5</v>
      </c>
      <c r="O4" s="6">
        <f t="shared" ref="O4:O9" si="9">(L4+M4+N4)*2</f>
        <v>26</v>
      </c>
      <c r="P4" s="6">
        <f t="shared" si="0"/>
        <v>242</v>
      </c>
      <c r="Q4" s="5">
        <f t="shared" si="1"/>
        <v>5</v>
      </c>
      <c r="AB4" s="5">
        <f t="shared" ref="AB4:AC5" si="10">A4</f>
        <v>17</v>
      </c>
      <c r="AC4" s="6" t="str">
        <f t="shared" si="10"/>
        <v>Eliška Procházková</v>
      </c>
      <c r="AD4" s="6" t="str">
        <f t="shared" ref="AD4:AD5" si="11">C4</f>
        <v>Sportovní akademie P&amp;M</v>
      </c>
      <c r="AE4" s="6">
        <f t="shared" ref="AE4:AF5" si="12">P4</f>
        <v>242</v>
      </c>
      <c r="AF4" s="6">
        <f t="shared" si="12"/>
        <v>5</v>
      </c>
    </row>
    <row r="5" spans="1:32" x14ac:dyDescent="0.25">
      <c r="A5" s="5">
        <v>18</v>
      </c>
      <c r="B5" s="6" t="s">
        <v>15</v>
      </c>
      <c r="C5" s="7" t="s">
        <v>17</v>
      </c>
      <c r="D5" s="5">
        <v>87</v>
      </c>
      <c r="E5" s="5">
        <v>96</v>
      </c>
      <c r="F5" s="5">
        <v>102</v>
      </c>
      <c r="G5" s="5">
        <f t="shared" si="7"/>
        <v>285</v>
      </c>
      <c r="H5" s="6">
        <v>7</v>
      </c>
      <c r="I5" s="6">
        <v>6</v>
      </c>
      <c r="J5" s="6">
        <v>7</v>
      </c>
      <c r="K5" s="6">
        <f t="shared" si="8"/>
        <v>40</v>
      </c>
      <c r="L5" s="6">
        <v>10</v>
      </c>
      <c r="M5" s="6">
        <v>0</v>
      </c>
      <c r="N5" s="6">
        <v>4</v>
      </c>
      <c r="O5" s="6">
        <f t="shared" si="9"/>
        <v>28</v>
      </c>
      <c r="P5" s="6">
        <f t="shared" si="0"/>
        <v>353</v>
      </c>
      <c r="Q5" s="5">
        <f t="shared" si="1"/>
        <v>1</v>
      </c>
      <c r="AB5" s="5">
        <f t="shared" si="10"/>
        <v>18</v>
      </c>
      <c r="AC5" s="6" t="str">
        <f t="shared" si="10"/>
        <v>Isabela Svobodová</v>
      </c>
      <c r="AD5" s="6" t="str">
        <f t="shared" si="11"/>
        <v>Sportovní studio Jindry Šípkové</v>
      </c>
      <c r="AE5" s="6">
        <f t="shared" si="12"/>
        <v>353</v>
      </c>
      <c r="AF5" s="6">
        <f t="shared" si="12"/>
        <v>1</v>
      </c>
    </row>
    <row r="6" spans="1:32" x14ac:dyDescent="0.25">
      <c r="A6" s="5">
        <v>19</v>
      </c>
      <c r="B6" s="6" t="s">
        <v>16</v>
      </c>
      <c r="C6" s="7" t="s">
        <v>35</v>
      </c>
      <c r="D6" s="5">
        <v>62</v>
      </c>
      <c r="E6" s="5">
        <v>61</v>
      </c>
      <c r="F6" s="5">
        <v>66</v>
      </c>
      <c r="G6" s="5">
        <f t="shared" si="7"/>
        <v>189</v>
      </c>
      <c r="H6" s="6">
        <v>7</v>
      </c>
      <c r="I6" s="6">
        <v>6</v>
      </c>
      <c r="J6" s="6">
        <v>6</v>
      </c>
      <c r="K6" s="6">
        <f t="shared" si="8"/>
        <v>38</v>
      </c>
      <c r="L6" s="6">
        <v>7</v>
      </c>
      <c r="M6" s="6">
        <v>0</v>
      </c>
      <c r="N6" s="6">
        <v>3</v>
      </c>
      <c r="O6" s="6">
        <f t="shared" si="9"/>
        <v>20</v>
      </c>
      <c r="P6" s="6">
        <f t="shared" si="0"/>
        <v>247</v>
      </c>
      <c r="Q6" s="5">
        <f t="shared" si="1"/>
        <v>4</v>
      </c>
      <c r="AB6" s="5">
        <f t="shared" ref="AB6:AB9" si="13">A6</f>
        <v>19</v>
      </c>
      <c r="AC6" s="6" t="str">
        <f t="shared" ref="AC6:AC9" si="14">B6</f>
        <v>Lara Bilková</v>
      </c>
      <c r="AD6" s="6" t="str">
        <f t="shared" ref="AD6:AD9" si="15">C6</f>
        <v>Sportovní akademie P&amp;M</v>
      </c>
      <c r="AE6" s="6">
        <f t="shared" ref="AE6:AE9" si="16">P6</f>
        <v>247</v>
      </c>
      <c r="AF6" s="6">
        <f t="shared" ref="AF6:AF9" si="17">Q6</f>
        <v>4</v>
      </c>
    </row>
    <row r="7" spans="1:32" x14ac:dyDescent="0.25">
      <c r="A7" s="5">
        <v>21</v>
      </c>
      <c r="B7" s="6" t="s">
        <v>32</v>
      </c>
      <c r="C7" s="7" t="s">
        <v>35</v>
      </c>
      <c r="D7" s="5">
        <v>44</v>
      </c>
      <c r="E7" s="5">
        <v>36</v>
      </c>
      <c r="F7" s="5">
        <v>48</v>
      </c>
      <c r="G7" s="5">
        <f t="shared" si="7"/>
        <v>128</v>
      </c>
      <c r="H7" s="6">
        <v>9</v>
      </c>
      <c r="I7" s="6">
        <v>10</v>
      </c>
      <c r="J7" s="6">
        <v>5</v>
      </c>
      <c r="K7" s="6">
        <f t="shared" si="8"/>
        <v>48</v>
      </c>
      <c r="L7" s="6">
        <v>9</v>
      </c>
      <c r="M7" s="6">
        <v>0</v>
      </c>
      <c r="N7" s="6">
        <v>5</v>
      </c>
      <c r="O7" s="6">
        <f t="shared" si="9"/>
        <v>28</v>
      </c>
      <c r="P7" s="6">
        <f t="shared" si="0"/>
        <v>204</v>
      </c>
      <c r="Q7" s="5">
        <f t="shared" si="1"/>
        <v>6</v>
      </c>
      <c r="AB7" s="5">
        <f t="shared" si="13"/>
        <v>21</v>
      </c>
      <c r="AC7" s="6" t="str">
        <f t="shared" si="14"/>
        <v>Daniela Martásková</v>
      </c>
      <c r="AD7" s="6" t="str">
        <f t="shared" si="15"/>
        <v>Sportovní akademie P&amp;M</v>
      </c>
      <c r="AE7" s="6">
        <f t="shared" si="16"/>
        <v>204</v>
      </c>
      <c r="AF7" s="6">
        <f t="shared" si="17"/>
        <v>6</v>
      </c>
    </row>
    <row r="8" spans="1:32" x14ac:dyDescent="0.25">
      <c r="A8" s="5">
        <v>22</v>
      </c>
      <c r="B8" s="6" t="s">
        <v>19</v>
      </c>
      <c r="C8" s="7" t="s">
        <v>35</v>
      </c>
      <c r="D8" s="5">
        <v>73</v>
      </c>
      <c r="E8" s="5">
        <v>73</v>
      </c>
      <c r="F8" s="5">
        <v>75</v>
      </c>
      <c r="G8" s="5">
        <f t="shared" si="7"/>
        <v>221</v>
      </c>
      <c r="H8" s="6">
        <v>6</v>
      </c>
      <c r="I8" s="6">
        <v>6</v>
      </c>
      <c r="J8" s="6">
        <v>6</v>
      </c>
      <c r="K8" s="6">
        <f t="shared" si="8"/>
        <v>36</v>
      </c>
      <c r="L8" s="6">
        <v>6</v>
      </c>
      <c r="M8" s="6">
        <v>0</v>
      </c>
      <c r="N8" s="6">
        <v>4</v>
      </c>
      <c r="O8" s="6">
        <f t="shared" si="9"/>
        <v>20</v>
      </c>
      <c r="P8" s="6">
        <f t="shared" si="0"/>
        <v>277</v>
      </c>
      <c r="Q8" s="5">
        <f t="shared" si="1"/>
        <v>3</v>
      </c>
      <c r="AB8" s="5">
        <f t="shared" si="13"/>
        <v>22</v>
      </c>
      <c r="AC8" s="6" t="str">
        <f t="shared" si="14"/>
        <v>Elena Pražáková</v>
      </c>
      <c r="AD8" s="6" t="str">
        <f t="shared" si="15"/>
        <v>Sportovní akademie P&amp;M</v>
      </c>
      <c r="AE8" s="6">
        <f t="shared" si="16"/>
        <v>277</v>
      </c>
      <c r="AF8" s="6">
        <f t="shared" si="17"/>
        <v>3</v>
      </c>
    </row>
    <row r="9" spans="1:32" x14ac:dyDescent="0.25">
      <c r="A9" s="5">
        <v>23</v>
      </c>
      <c r="B9" s="6" t="s">
        <v>33</v>
      </c>
      <c r="C9" s="7" t="s">
        <v>17</v>
      </c>
      <c r="D9" s="5">
        <v>45</v>
      </c>
      <c r="E9" s="5">
        <v>49</v>
      </c>
      <c r="F9" s="5">
        <v>44</v>
      </c>
      <c r="G9" s="5">
        <f t="shared" si="7"/>
        <v>138</v>
      </c>
      <c r="H9" s="6">
        <v>6</v>
      </c>
      <c r="I9" s="6">
        <v>6</v>
      </c>
      <c r="J9" s="6">
        <v>5</v>
      </c>
      <c r="K9" s="6">
        <f t="shared" si="8"/>
        <v>34</v>
      </c>
      <c r="L9" s="6">
        <v>5</v>
      </c>
      <c r="M9" s="6">
        <v>0</v>
      </c>
      <c r="N9" s="6">
        <v>3</v>
      </c>
      <c r="O9" s="6">
        <f t="shared" si="9"/>
        <v>16</v>
      </c>
      <c r="P9" s="6">
        <f t="shared" si="0"/>
        <v>188</v>
      </c>
      <c r="Q9" s="5">
        <f t="shared" si="1"/>
        <v>7</v>
      </c>
      <c r="AB9" s="5">
        <f t="shared" si="13"/>
        <v>23</v>
      </c>
      <c r="AC9" s="6" t="str">
        <f t="shared" si="14"/>
        <v>Anděla Třísková</v>
      </c>
      <c r="AD9" s="6" t="str">
        <f t="shared" si="15"/>
        <v>Sportovní studio Jindry Šípkové</v>
      </c>
      <c r="AE9" s="6">
        <f t="shared" si="16"/>
        <v>188</v>
      </c>
      <c r="AF9" s="6">
        <f t="shared" si="17"/>
        <v>7</v>
      </c>
    </row>
    <row r="10" spans="1:32" x14ac:dyDescent="0.25">
      <c r="O10" t="s">
        <v>27</v>
      </c>
      <c r="AB10" s="5"/>
      <c r="AC10" s="6"/>
      <c r="AD10" s="6"/>
      <c r="AE10" s="6"/>
      <c r="AF10" s="6"/>
    </row>
    <row r="11" spans="1:32" x14ac:dyDescent="0.25">
      <c r="AB11" s="4"/>
      <c r="AE11" s="4"/>
      <c r="AF11" s="4"/>
    </row>
    <row r="12" spans="1:32" x14ac:dyDescent="0.25">
      <c r="AB12" s="4"/>
      <c r="AE12" s="4"/>
      <c r="AF12" s="4"/>
    </row>
    <row r="13" spans="1:32" x14ac:dyDescent="0.25">
      <c r="AB13" s="4"/>
      <c r="AE13" s="4"/>
      <c r="AF13" s="4"/>
    </row>
  </sheetData>
  <sortState xmlns:xlrd2="http://schemas.microsoft.com/office/spreadsheetml/2017/richdata2" ref="AB11:AF13">
    <sortCondition ref="AF11:AF13"/>
  </sortState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workbookViewId="0">
      <selection activeCell="N10" sqref="N10"/>
    </sheetView>
  </sheetViews>
  <sheetFormatPr defaultRowHeight="13.8" x14ac:dyDescent="0.25"/>
  <cols>
    <col min="1" max="1" width="5.8984375" customWidth="1"/>
    <col min="2" max="2" width="19.19921875" customWidth="1"/>
    <col min="3" max="3" width="26.19921875" customWidth="1"/>
    <col min="4" max="4" width="5.19921875" customWidth="1"/>
    <col min="5" max="5" width="6" customWidth="1"/>
    <col min="6" max="6" width="5.59765625" customWidth="1"/>
    <col min="7" max="7" width="6.796875" customWidth="1"/>
    <col min="8" max="8" width="6.296875" customWidth="1"/>
    <col min="9" max="9" width="8.59765625" customWidth="1"/>
    <col min="10" max="10" width="7.8984375" customWidth="1"/>
    <col min="11" max="11" width="5.69921875" customWidth="1"/>
    <col min="12" max="12" width="6.8984375" customWidth="1"/>
    <col min="13" max="13" width="9.296875" customWidth="1"/>
    <col min="14" max="14" width="10.69921875" customWidth="1"/>
    <col min="15" max="15" width="6.3984375" customWidth="1"/>
    <col min="16" max="16" width="8.3984375" customWidth="1"/>
    <col min="17" max="17" width="7.09765625" customWidth="1"/>
    <col min="18" max="27" width="10.69921875" customWidth="1"/>
    <col min="28" max="28" width="6.3984375" customWidth="1"/>
    <col min="29" max="29" width="17.59765625" customWidth="1"/>
    <col min="30" max="30" width="26.3984375" customWidth="1"/>
    <col min="31" max="31" width="10.69921875" customWidth="1"/>
    <col min="32" max="32" width="7.5" customWidth="1"/>
    <col min="33" max="33" width="8.796875" customWidth="1"/>
  </cols>
  <sheetData>
    <row r="1" spans="1:32" x14ac:dyDescent="0.25">
      <c r="A1" s="9" t="s">
        <v>34</v>
      </c>
      <c r="B1" s="9"/>
      <c r="C1" s="9"/>
      <c r="D1" s="10" t="s">
        <v>0</v>
      </c>
      <c r="E1" s="10"/>
      <c r="F1" s="10"/>
      <c r="G1" s="10"/>
      <c r="H1" s="10" t="s">
        <v>1</v>
      </c>
      <c r="I1" s="10"/>
      <c r="J1" s="10"/>
      <c r="K1" s="10"/>
      <c r="L1" s="10" t="s">
        <v>2</v>
      </c>
      <c r="M1" s="10"/>
      <c r="N1" s="10"/>
      <c r="O1" s="10"/>
      <c r="P1" s="1"/>
      <c r="Q1" s="1"/>
      <c r="AB1" s="9" t="s">
        <v>26</v>
      </c>
      <c r="AC1" s="9"/>
      <c r="AD1" s="9"/>
    </row>
    <row r="2" spans="1:32" s="4" customFormat="1" x14ac:dyDescent="0.25">
      <c r="A2" s="2" t="s">
        <v>13</v>
      </c>
      <c r="B2" s="2" t="s">
        <v>3</v>
      </c>
      <c r="C2" s="2" t="s">
        <v>4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5</v>
      </c>
      <c r="I2" s="2" t="s">
        <v>6</v>
      </c>
      <c r="J2" s="2" t="s">
        <v>7</v>
      </c>
      <c r="K2" s="2" t="s">
        <v>25</v>
      </c>
      <c r="L2" s="2" t="s">
        <v>8</v>
      </c>
      <c r="M2" s="2" t="s">
        <v>9</v>
      </c>
      <c r="N2" s="3" t="s">
        <v>10</v>
      </c>
      <c r="O2" s="2" t="s">
        <v>25</v>
      </c>
      <c r="P2" s="2" t="s">
        <v>11</v>
      </c>
      <c r="Q2" s="2" t="s">
        <v>12</v>
      </c>
      <c r="AB2" s="2" t="s">
        <v>21</v>
      </c>
      <c r="AC2" s="2" t="s">
        <v>3</v>
      </c>
      <c r="AD2" s="2" t="s">
        <v>4</v>
      </c>
      <c r="AE2" s="2" t="s">
        <v>11</v>
      </c>
      <c r="AF2" s="2" t="s">
        <v>12</v>
      </c>
    </row>
    <row r="3" spans="1:32" x14ac:dyDescent="0.25">
      <c r="A3" s="5">
        <v>24</v>
      </c>
      <c r="B3" s="6" t="s">
        <v>36</v>
      </c>
      <c r="C3" s="7" t="s">
        <v>35</v>
      </c>
      <c r="D3" s="5">
        <v>60</v>
      </c>
      <c r="E3" s="5">
        <v>67</v>
      </c>
      <c r="F3" s="5">
        <v>63</v>
      </c>
      <c r="G3" s="5">
        <f>D3+E3+F3</f>
        <v>190</v>
      </c>
      <c r="H3" s="6">
        <v>7</v>
      </c>
      <c r="I3" s="6">
        <v>8</v>
      </c>
      <c r="J3" s="6">
        <v>7</v>
      </c>
      <c r="K3" s="6">
        <f>(H3+I3+J3)*2</f>
        <v>44</v>
      </c>
      <c r="L3" s="6">
        <v>7</v>
      </c>
      <c r="M3" s="6">
        <v>0</v>
      </c>
      <c r="N3" s="6">
        <v>5</v>
      </c>
      <c r="O3" s="6">
        <f>(L3+M3+N3)*2</f>
        <v>24</v>
      </c>
      <c r="P3" s="6">
        <f t="shared" ref="P3:P9" si="0">G3+K3+O3</f>
        <v>258</v>
      </c>
      <c r="Q3" s="5">
        <f t="shared" ref="Q3:Q9" si="1">_xlfn.RANK.EQ(P3,$P$3:$P$9,0)</f>
        <v>3</v>
      </c>
      <c r="AB3" s="5">
        <f t="shared" ref="AB3:AC5" si="2">A3</f>
        <v>24</v>
      </c>
      <c r="AC3" s="6" t="str">
        <f t="shared" si="2"/>
        <v>Adéla Holušová</v>
      </c>
      <c r="AD3" s="6" t="str">
        <f t="shared" ref="AD3:AD5" si="3">C3</f>
        <v>Sportovní akademie P&amp;M</v>
      </c>
      <c r="AE3" s="6">
        <f t="shared" ref="AE3:AE5" si="4">P3</f>
        <v>258</v>
      </c>
      <c r="AF3" s="6">
        <f t="shared" ref="AF3:AF5" si="5">Q3</f>
        <v>3</v>
      </c>
    </row>
    <row r="4" spans="1:32" x14ac:dyDescent="0.25">
      <c r="A4" s="5">
        <v>25</v>
      </c>
      <c r="B4" s="6" t="s">
        <v>37</v>
      </c>
      <c r="C4" s="7" t="s">
        <v>35</v>
      </c>
      <c r="D4" s="5">
        <v>69</v>
      </c>
      <c r="E4" s="5">
        <v>78</v>
      </c>
      <c r="F4" s="5">
        <v>77</v>
      </c>
      <c r="G4" s="5">
        <f t="shared" ref="G4:G9" si="6">D4+E4+F4</f>
        <v>224</v>
      </c>
      <c r="H4" s="6">
        <v>6</v>
      </c>
      <c r="I4" s="6">
        <v>7</v>
      </c>
      <c r="J4" s="6">
        <v>7</v>
      </c>
      <c r="K4" s="6">
        <f t="shared" ref="K4:K9" si="7">(H4+I4+J4)*2</f>
        <v>40</v>
      </c>
      <c r="L4" s="6">
        <v>7</v>
      </c>
      <c r="M4" s="6">
        <v>0</v>
      </c>
      <c r="N4" s="6">
        <v>5</v>
      </c>
      <c r="O4" s="6">
        <f t="shared" ref="O4:O9" si="8">(L4+M4+N4)*2</f>
        <v>24</v>
      </c>
      <c r="P4" s="6">
        <f t="shared" si="0"/>
        <v>288</v>
      </c>
      <c r="Q4" s="5">
        <f t="shared" si="1"/>
        <v>1</v>
      </c>
      <c r="AB4" s="5">
        <f t="shared" si="2"/>
        <v>25</v>
      </c>
      <c r="AC4" s="6" t="str">
        <f t="shared" si="2"/>
        <v>Terezie Kupková</v>
      </c>
      <c r="AD4" s="6" t="str">
        <f t="shared" si="3"/>
        <v>Sportovní akademie P&amp;M</v>
      </c>
      <c r="AE4" s="6">
        <f t="shared" si="4"/>
        <v>288</v>
      </c>
      <c r="AF4" s="6">
        <f t="shared" si="5"/>
        <v>1</v>
      </c>
    </row>
    <row r="5" spans="1:32" x14ac:dyDescent="0.25">
      <c r="A5" s="5">
        <v>26</v>
      </c>
      <c r="B5" s="6" t="s">
        <v>14</v>
      </c>
      <c r="C5" s="7" t="s">
        <v>35</v>
      </c>
      <c r="D5" s="5">
        <v>52</v>
      </c>
      <c r="E5" s="5">
        <v>59</v>
      </c>
      <c r="F5" s="5">
        <v>57</v>
      </c>
      <c r="G5" s="5">
        <f t="shared" si="6"/>
        <v>168</v>
      </c>
      <c r="H5" s="6">
        <v>7</v>
      </c>
      <c r="I5" s="6">
        <v>8</v>
      </c>
      <c r="J5" s="6">
        <v>5</v>
      </c>
      <c r="K5" s="6">
        <f t="shared" si="7"/>
        <v>40</v>
      </c>
      <c r="L5" s="6">
        <v>10</v>
      </c>
      <c r="M5" s="6">
        <v>0</v>
      </c>
      <c r="N5" s="6">
        <v>4</v>
      </c>
      <c r="O5" s="6">
        <f t="shared" si="8"/>
        <v>28</v>
      </c>
      <c r="P5" s="6">
        <f t="shared" si="0"/>
        <v>236</v>
      </c>
      <c r="Q5" s="5">
        <f t="shared" si="1"/>
        <v>4</v>
      </c>
      <c r="AB5" s="5">
        <f t="shared" si="2"/>
        <v>26</v>
      </c>
      <c r="AC5" s="6" t="str">
        <f t="shared" si="2"/>
        <v>Milana Panaiot</v>
      </c>
      <c r="AD5" s="6" t="str">
        <f t="shared" si="3"/>
        <v>Sportovní akademie P&amp;M</v>
      </c>
      <c r="AE5" s="6">
        <f t="shared" si="4"/>
        <v>236</v>
      </c>
      <c r="AF5" s="6">
        <f t="shared" si="5"/>
        <v>4</v>
      </c>
    </row>
    <row r="6" spans="1:32" x14ac:dyDescent="0.25">
      <c r="A6" s="5">
        <v>27</v>
      </c>
      <c r="B6" s="6" t="s">
        <v>38</v>
      </c>
      <c r="C6" s="7" t="s">
        <v>42</v>
      </c>
      <c r="D6" s="5">
        <v>41</v>
      </c>
      <c r="E6" s="5">
        <v>51</v>
      </c>
      <c r="F6" s="5">
        <v>43</v>
      </c>
      <c r="G6" s="5">
        <f t="shared" si="6"/>
        <v>135</v>
      </c>
      <c r="H6" s="6">
        <v>7</v>
      </c>
      <c r="I6" s="6">
        <v>6</v>
      </c>
      <c r="J6" s="6">
        <v>2</v>
      </c>
      <c r="K6" s="6">
        <f t="shared" si="7"/>
        <v>30</v>
      </c>
      <c r="L6" s="6">
        <v>5</v>
      </c>
      <c r="M6" s="6">
        <v>0</v>
      </c>
      <c r="N6" s="6">
        <v>4</v>
      </c>
      <c r="O6" s="6">
        <f t="shared" si="8"/>
        <v>18</v>
      </c>
      <c r="P6" s="6">
        <f t="shared" si="0"/>
        <v>183</v>
      </c>
      <c r="Q6" s="5">
        <f t="shared" si="1"/>
        <v>5</v>
      </c>
      <c r="AB6" s="5">
        <f t="shared" ref="AB6:AB10" si="9">A6</f>
        <v>27</v>
      </c>
      <c r="AC6" s="6" t="str">
        <f t="shared" ref="AC6:AC10" si="10">B6</f>
        <v>Viktoria Burianova</v>
      </c>
      <c r="AD6" s="6" t="str">
        <f t="shared" ref="AD6:AD10" si="11">C6</f>
        <v>Šk Arkádia Galanta</v>
      </c>
      <c r="AE6" s="6">
        <f t="shared" ref="AE6:AE10" si="12">P6</f>
        <v>183</v>
      </c>
      <c r="AF6" s="6">
        <f t="shared" ref="AF6:AF10" si="13">Q6</f>
        <v>5</v>
      </c>
    </row>
    <row r="7" spans="1:32" x14ac:dyDescent="0.25">
      <c r="A7" s="5">
        <v>28</v>
      </c>
      <c r="B7" s="6" t="s">
        <v>39</v>
      </c>
      <c r="C7" s="7" t="s">
        <v>17</v>
      </c>
      <c r="D7" s="5">
        <v>70</v>
      </c>
      <c r="E7" s="5">
        <v>79</v>
      </c>
      <c r="F7" s="5">
        <v>82</v>
      </c>
      <c r="G7" s="5">
        <f t="shared" si="6"/>
        <v>231</v>
      </c>
      <c r="H7" s="6">
        <v>6</v>
      </c>
      <c r="I7" s="6">
        <v>7</v>
      </c>
      <c r="J7" s="6">
        <v>5</v>
      </c>
      <c r="K7" s="6">
        <f t="shared" si="7"/>
        <v>36</v>
      </c>
      <c r="L7" s="6">
        <v>5</v>
      </c>
      <c r="M7" s="6">
        <v>0</v>
      </c>
      <c r="N7" s="6">
        <v>4</v>
      </c>
      <c r="O7" s="6">
        <f t="shared" si="8"/>
        <v>18</v>
      </c>
      <c r="P7" s="6">
        <f t="shared" si="0"/>
        <v>285</v>
      </c>
      <c r="Q7" s="5">
        <f t="shared" si="1"/>
        <v>2</v>
      </c>
      <c r="AB7" s="5">
        <f t="shared" si="9"/>
        <v>28</v>
      </c>
      <c r="AC7" s="6" t="str">
        <f t="shared" si="10"/>
        <v>Lucie Šťastná</v>
      </c>
      <c r="AD7" s="6" t="str">
        <f t="shared" si="11"/>
        <v>Sportovní studio Jindry Šípkové</v>
      </c>
      <c r="AE7" s="6">
        <f t="shared" si="12"/>
        <v>285</v>
      </c>
      <c r="AF7" s="6">
        <f t="shared" si="13"/>
        <v>2</v>
      </c>
    </row>
    <row r="8" spans="1:32" x14ac:dyDescent="0.25">
      <c r="A8" s="5">
        <v>29</v>
      </c>
      <c r="B8" s="6" t="s">
        <v>40</v>
      </c>
      <c r="C8" s="7" t="s">
        <v>42</v>
      </c>
      <c r="D8" s="5">
        <v>33</v>
      </c>
      <c r="E8" s="5">
        <v>43</v>
      </c>
      <c r="F8" s="5">
        <v>36</v>
      </c>
      <c r="G8" s="5">
        <f t="shared" si="6"/>
        <v>112</v>
      </c>
      <c r="H8" s="6">
        <v>4</v>
      </c>
      <c r="I8" s="6">
        <v>5</v>
      </c>
      <c r="J8" s="6">
        <v>3</v>
      </c>
      <c r="K8" s="6">
        <f t="shared" si="7"/>
        <v>24</v>
      </c>
      <c r="L8" s="6">
        <v>7</v>
      </c>
      <c r="M8" s="6">
        <v>0</v>
      </c>
      <c r="N8" s="6">
        <v>4</v>
      </c>
      <c r="O8" s="6">
        <f t="shared" si="8"/>
        <v>22</v>
      </c>
      <c r="P8" s="6">
        <f t="shared" si="0"/>
        <v>158</v>
      </c>
      <c r="Q8" s="5">
        <f t="shared" si="1"/>
        <v>7</v>
      </c>
      <c r="AB8" s="5">
        <f t="shared" si="9"/>
        <v>29</v>
      </c>
      <c r="AC8" s="6" t="str">
        <f t="shared" si="10"/>
        <v>Eva Madaraszova</v>
      </c>
      <c r="AD8" s="6" t="str">
        <f t="shared" si="11"/>
        <v>Šk Arkádia Galanta</v>
      </c>
      <c r="AE8" s="6">
        <f t="shared" si="12"/>
        <v>158</v>
      </c>
      <c r="AF8" s="6">
        <f t="shared" si="13"/>
        <v>7</v>
      </c>
    </row>
    <row r="9" spans="1:32" x14ac:dyDescent="0.25">
      <c r="A9" s="5">
        <v>30</v>
      </c>
      <c r="B9" s="6" t="s">
        <v>41</v>
      </c>
      <c r="C9" s="7" t="s">
        <v>17</v>
      </c>
      <c r="D9" s="5">
        <v>34</v>
      </c>
      <c r="E9" s="5">
        <v>45</v>
      </c>
      <c r="F9" s="5">
        <v>44</v>
      </c>
      <c r="G9" s="5">
        <f t="shared" si="6"/>
        <v>123</v>
      </c>
      <c r="H9" s="6">
        <v>6</v>
      </c>
      <c r="I9" s="6">
        <v>5</v>
      </c>
      <c r="J9" s="6">
        <v>5</v>
      </c>
      <c r="K9" s="6">
        <f t="shared" si="7"/>
        <v>32</v>
      </c>
      <c r="L9" s="6">
        <v>5</v>
      </c>
      <c r="M9" s="6">
        <v>0</v>
      </c>
      <c r="N9" s="6">
        <v>3</v>
      </c>
      <c r="O9" s="6">
        <f t="shared" si="8"/>
        <v>16</v>
      </c>
      <c r="P9" s="6">
        <f t="shared" si="0"/>
        <v>171</v>
      </c>
      <c r="Q9" s="5">
        <f t="shared" si="1"/>
        <v>6</v>
      </c>
      <c r="AB9" s="5">
        <f t="shared" si="9"/>
        <v>30</v>
      </c>
      <c r="AC9" s="6" t="str">
        <f t="shared" si="10"/>
        <v>Nikol Jurčová</v>
      </c>
      <c r="AD9" s="6" t="str">
        <f t="shared" si="11"/>
        <v>Sportovní studio Jindry Šípkové</v>
      </c>
      <c r="AE9" s="6">
        <f t="shared" si="12"/>
        <v>171</v>
      </c>
      <c r="AF9" s="6">
        <f t="shared" si="13"/>
        <v>6</v>
      </c>
    </row>
    <row r="10" spans="1:32" x14ac:dyDescent="0.25">
      <c r="AB10" s="5">
        <f t="shared" si="9"/>
        <v>0</v>
      </c>
      <c r="AC10" s="6">
        <f t="shared" si="10"/>
        <v>0</v>
      </c>
      <c r="AD10" s="6">
        <f t="shared" si="11"/>
        <v>0</v>
      </c>
      <c r="AE10" s="6">
        <f t="shared" si="12"/>
        <v>0</v>
      </c>
      <c r="AF10" s="6">
        <f t="shared" si="13"/>
        <v>0</v>
      </c>
    </row>
    <row r="11" spans="1:32" x14ac:dyDescent="0.25">
      <c r="AB11" s="4"/>
    </row>
    <row r="12" spans="1:32" x14ac:dyDescent="0.25">
      <c r="AB12" s="4"/>
    </row>
    <row r="13" spans="1:32" x14ac:dyDescent="0.25">
      <c r="G13" t="s">
        <v>27</v>
      </c>
    </row>
  </sheetData>
  <sortState xmlns:xlrd2="http://schemas.microsoft.com/office/spreadsheetml/2017/richdata2" ref="AB10:AF12">
    <sortCondition ref="AF10:AF12"/>
  </sortState>
  <mergeCells count="5">
    <mergeCell ref="A1:C1"/>
    <mergeCell ref="D1:G1"/>
    <mergeCell ref="H1:K1"/>
    <mergeCell ref="L1:O1"/>
    <mergeCell ref="AB1:AD1"/>
  </mergeCells>
  <pageMargins left="0" right="0" top="0.39370078740157505" bottom="0.39370078740157505" header="0" footer="0"/>
  <pageSetup paperSize="9" scale="42" pageOrder="overThenDown" orientation="landscape" r:id="rId1"/>
  <headerFooter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0E553-3A3E-4764-86D8-BC699E55D113}">
  <dimension ref="A1:AF12"/>
  <sheetViews>
    <sheetView workbookViewId="0">
      <selection activeCell="N9" sqref="N9"/>
    </sheetView>
  </sheetViews>
  <sheetFormatPr defaultRowHeight="13.8" x14ac:dyDescent="0.25"/>
  <cols>
    <col min="1" max="1" width="5.8984375" customWidth="1"/>
    <col min="2" max="2" width="19.19921875" customWidth="1"/>
    <col min="3" max="3" width="26.19921875" customWidth="1"/>
    <col min="4" max="4" width="5.19921875" customWidth="1"/>
    <col min="5" max="5" width="6" customWidth="1"/>
    <col min="6" max="6" width="5.59765625" customWidth="1"/>
    <col min="7" max="7" width="6.796875" customWidth="1"/>
    <col min="8" max="8" width="6.296875" customWidth="1"/>
    <col min="9" max="9" width="8.59765625" customWidth="1"/>
    <col min="10" max="10" width="7.8984375" customWidth="1"/>
    <col min="11" max="11" width="5.69921875" customWidth="1"/>
    <col min="12" max="12" width="6.8984375" customWidth="1"/>
    <col min="13" max="13" width="9.296875" customWidth="1"/>
    <col min="14" max="14" width="10.69921875" customWidth="1"/>
    <col min="15" max="15" width="6.3984375" customWidth="1"/>
    <col min="16" max="16" width="8.3984375" customWidth="1"/>
    <col min="17" max="17" width="7.09765625" customWidth="1"/>
    <col min="18" max="27" width="10.69921875" customWidth="1"/>
    <col min="28" max="28" width="6.3984375" customWidth="1"/>
    <col min="29" max="29" width="17.59765625" customWidth="1"/>
    <col min="30" max="30" width="26.3984375" customWidth="1"/>
    <col min="31" max="31" width="10.69921875" customWidth="1"/>
    <col min="32" max="32" width="7.5" customWidth="1"/>
  </cols>
  <sheetData>
    <row r="1" spans="1:32" x14ac:dyDescent="0.25">
      <c r="A1" s="9" t="s">
        <v>43</v>
      </c>
      <c r="B1" s="9"/>
      <c r="C1" s="9"/>
      <c r="D1" s="10" t="s">
        <v>0</v>
      </c>
      <c r="E1" s="10"/>
      <c r="F1" s="10"/>
      <c r="G1" s="10"/>
      <c r="H1" s="10" t="s">
        <v>1</v>
      </c>
      <c r="I1" s="10"/>
      <c r="J1" s="10"/>
      <c r="K1" s="10"/>
      <c r="L1" s="10" t="s">
        <v>2</v>
      </c>
      <c r="M1" s="10"/>
      <c r="N1" s="10"/>
      <c r="O1" s="10"/>
      <c r="P1" s="1"/>
      <c r="Q1" s="1"/>
      <c r="AB1" s="9" t="s">
        <v>26</v>
      </c>
      <c r="AC1" s="9"/>
      <c r="AD1" s="9"/>
    </row>
    <row r="2" spans="1:32" s="4" customFormat="1" x14ac:dyDescent="0.25">
      <c r="A2" s="2" t="s">
        <v>13</v>
      </c>
      <c r="B2" s="2" t="s">
        <v>3</v>
      </c>
      <c r="C2" s="2" t="s">
        <v>4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5</v>
      </c>
      <c r="I2" s="2" t="s">
        <v>6</v>
      </c>
      <c r="J2" s="2" t="s">
        <v>7</v>
      </c>
      <c r="K2" s="2" t="s">
        <v>25</v>
      </c>
      <c r="L2" s="2" t="s">
        <v>8</v>
      </c>
      <c r="M2" s="2" t="s">
        <v>9</v>
      </c>
      <c r="N2" s="3" t="s">
        <v>10</v>
      </c>
      <c r="O2" s="2" t="s">
        <v>25</v>
      </c>
      <c r="P2" s="2" t="s">
        <v>11</v>
      </c>
      <c r="Q2" s="2" t="s">
        <v>12</v>
      </c>
      <c r="AB2" s="2" t="s">
        <v>21</v>
      </c>
      <c r="AC2" s="2" t="s">
        <v>3</v>
      </c>
      <c r="AD2" s="2" t="s">
        <v>4</v>
      </c>
      <c r="AE2" s="2" t="s">
        <v>11</v>
      </c>
      <c r="AF2" s="2" t="s">
        <v>12</v>
      </c>
    </row>
    <row r="3" spans="1:32" x14ac:dyDescent="0.25">
      <c r="A3" s="5">
        <v>31</v>
      </c>
      <c r="B3" s="6" t="s">
        <v>44</v>
      </c>
      <c r="C3" s="7" t="s">
        <v>50</v>
      </c>
      <c r="D3" s="5">
        <v>60</v>
      </c>
      <c r="E3" s="5">
        <v>66</v>
      </c>
      <c r="F3" s="5">
        <v>66</v>
      </c>
      <c r="G3" s="5">
        <f>D3+E3+F3</f>
        <v>192</v>
      </c>
      <c r="H3" s="6">
        <v>5</v>
      </c>
      <c r="I3" s="6">
        <v>6</v>
      </c>
      <c r="J3" s="6">
        <v>6</v>
      </c>
      <c r="K3" s="6">
        <f>(H3+I3+J3)*2</f>
        <v>34</v>
      </c>
      <c r="L3" s="6">
        <v>8</v>
      </c>
      <c r="M3" s="6">
        <v>0</v>
      </c>
      <c r="N3" s="6">
        <v>4</v>
      </c>
      <c r="O3" s="6">
        <f>(L3+M3+N3)*2</f>
        <v>24</v>
      </c>
      <c r="P3" s="6">
        <f t="shared" ref="P3:P8" si="0">G3+K3+O3</f>
        <v>250</v>
      </c>
      <c r="Q3" s="5">
        <f t="shared" ref="Q3:Q8" si="1">_xlfn.RANK.EQ(P3,$P$3:$P$8,0)</f>
        <v>2</v>
      </c>
      <c r="AB3" s="5">
        <f t="shared" ref="AB3:AD3" si="2">A3</f>
        <v>31</v>
      </c>
      <c r="AC3" s="6" t="str">
        <f t="shared" si="2"/>
        <v>Anita Misarosh</v>
      </c>
      <c r="AD3" s="6" t="str">
        <f t="shared" si="2"/>
        <v>Gym Fit, z.s.</v>
      </c>
      <c r="AE3" s="6">
        <f t="shared" ref="AE3:AF3" si="3">P3</f>
        <v>250</v>
      </c>
      <c r="AF3" s="6">
        <f t="shared" si="3"/>
        <v>2</v>
      </c>
    </row>
    <row r="4" spans="1:32" x14ac:dyDescent="0.25">
      <c r="A4" s="5">
        <v>32</v>
      </c>
      <c r="B4" s="6" t="s">
        <v>45</v>
      </c>
      <c r="C4" s="7" t="s">
        <v>42</v>
      </c>
      <c r="D4" s="5">
        <v>29</v>
      </c>
      <c r="E4" s="5">
        <v>33.5</v>
      </c>
      <c r="F4" s="5">
        <v>26</v>
      </c>
      <c r="G4" s="5">
        <f t="shared" ref="G4:G8" si="4">D4+E4+F4</f>
        <v>88.5</v>
      </c>
      <c r="H4" s="6">
        <v>2</v>
      </c>
      <c r="I4" s="6">
        <v>4</v>
      </c>
      <c r="J4" s="6">
        <v>2</v>
      </c>
      <c r="K4" s="6">
        <f t="shared" ref="K4:K8" si="5">(H4+I4+J4)*2</f>
        <v>16</v>
      </c>
      <c r="L4" s="6">
        <v>6</v>
      </c>
      <c r="M4" s="6">
        <v>0</v>
      </c>
      <c r="N4" s="6">
        <v>4</v>
      </c>
      <c r="O4" s="6">
        <f t="shared" ref="O4:O8" si="6">(L4+M4+N4)*2</f>
        <v>20</v>
      </c>
      <c r="P4" s="6">
        <f t="shared" si="0"/>
        <v>124.5</v>
      </c>
      <c r="Q4" s="5">
        <f t="shared" si="1"/>
        <v>6</v>
      </c>
      <c r="AB4" s="5">
        <f t="shared" ref="AB4:AB8" si="7">A4</f>
        <v>32</v>
      </c>
      <c r="AC4" s="6" t="str">
        <f t="shared" ref="AC4:AC8" si="8">B4</f>
        <v>Michaela Brnova</v>
      </c>
      <c r="AD4" s="6" t="str">
        <f t="shared" ref="AD4:AD8" si="9">C4</f>
        <v>Šk Arkádia Galanta</v>
      </c>
      <c r="AE4" s="6">
        <f t="shared" ref="AE4:AE8" si="10">P4</f>
        <v>124.5</v>
      </c>
      <c r="AF4" s="6">
        <f t="shared" ref="AF4:AF8" si="11">Q4</f>
        <v>6</v>
      </c>
    </row>
    <row r="5" spans="1:32" x14ac:dyDescent="0.25">
      <c r="A5" s="5">
        <v>33</v>
      </c>
      <c r="B5" s="6" t="s">
        <v>46</v>
      </c>
      <c r="C5" s="7" t="s">
        <v>50</v>
      </c>
      <c r="D5" s="5">
        <v>61</v>
      </c>
      <c r="E5" s="5">
        <v>67</v>
      </c>
      <c r="F5" s="5">
        <v>65</v>
      </c>
      <c r="G5" s="5">
        <f t="shared" si="4"/>
        <v>193</v>
      </c>
      <c r="H5" s="6">
        <v>7</v>
      </c>
      <c r="I5" s="6">
        <v>6</v>
      </c>
      <c r="J5" s="6">
        <v>5</v>
      </c>
      <c r="K5" s="6">
        <f t="shared" si="5"/>
        <v>36</v>
      </c>
      <c r="L5" s="6">
        <v>8</v>
      </c>
      <c r="M5" s="6">
        <v>0</v>
      </c>
      <c r="N5" s="6">
        <v>5</v>
      </c>
      <c r="O5" s="6">
        <f t="shared" si="6"/>
        <v>26</v>
      </c>
      <c r="P5" s="6">
        <f t="shared" si="0"/>
        <v>255</v>
      </c>
      <c r="Q5" s="5">
        <f t="shared" si="1"/>
        <v>1</v>
      </c>
      <c r="AB5" s="5">
        <f t="shared" si="7"/>
        <v>33</v>
      </c>
      <c r="AC5" s="6" t="str">
        <f t="shared" si="8"/>
        <v>Nina Simčáková</v>
      </c>
      <c r="AD5" s="6" t="str">
        <f t="shared" si="9"/>
        <v>Gym Fit, z.s.</v>
      </c>
      <c r="AE5" s="6">
        <f t="shared" si="10"/>
        <v>255</v>
      </c>
      <c r="AF5" s="6">
        <f t="shared" si="11"/>
        <v>1</v>
      </c>
    </row>
    <row r="6" spans="1:32" x14ac:dyDescent="0.25">
      <c r="A6" s="5">
        <v>34</v>
      </c>
      <c r="B6" s="6" t="s">
        <v>47</v>
      </c>
      <c r="C6" s="7" t="s">
        <v>17</v>
      </c>
      <c r="D6" s="5">
        <v>41</v>
      </c>
      <c r="E6" s="5">
        <v>51</v>
      </c>
      <c r="F6" s="5">
        <v>44</v>
      </c>
      <c r="G6" s="5">
        <f t="shared" si="4"/>
        <v>136</v>
      </c>
      <c r="H6" s="6">
        <v>6</v>
      </c>
      <c r="I6" s="6">
        <v>5</v>
      </c>
      <c r="J6" s="6">
        <v>6</v>
      </c>
      <c r="K6" s="6">
        <f t="shared" si="5"/>
        <v>34</v>
      </c>
      <c r="L6" s="6">
        <v>8</v>
      </c>
      <c r="M6" s="6">
        <v>0</v>
      </c>
      <c r="N6" s="6">
        <v>4</v>
      </c>
      <c r="O6" s="6">
        <f t="shared" si="6"/>
        <v>24</v>
      </c>
      <c r="P6" s="6">
        <f t="shared" si="0"/>
        <v>194</v>
      </c>
      <c r="Q6" s="5">
        <f t="shared" si="1"/>
        <v>4</v>
      </c>
      <c r="AB6" s="5">
        <f t="shared" si="7"/>
        <v>34</v>
      </c>
      <c r="AC6" s="6" t="str">
        <f t="shared" si="8"/>
        <v>Magdaléna Velenová</v>
      </c>
      <c r="AD6" s="6" t="str">
        <f t="shared" si="9"/>
        <v>Sportovní studio Jindry Šípkové</v>
      </c>
      <c r="AE6" s="6">
        <f t="shared" si="10"/>
        <v>194</v>
      </c>
      <c r="AF6" s="6">
        <f t="shared" si="11"/>
        <v>4</v>
      </c>
    </row>
    <row r="7" spans="1:32" x14ac:dyDescent="0.25">
      <c r="A7" s="5">
        <v>35</v>
      </c>
      <c r="B7" s="6" t="s">
        <v>48</v>
      </c>
      <c r="C7" s="7" t="s">
        <v>50</v>
      </c>
      <c r="D7" s="5">
        <v>56</v>
      </c>
      <c r="E7" s="5">
        <v>52</v>
      </c>
      <c r="F7" s="5">
        <v>54</v>
      </c>
      <c r="G7" s="5">
        <f t="shared" si="4"/>
        <v>162</v>
      </c>
      <c r="H7" s="6">
        <v>5</v>
      </c>
      <c r="I7" s="6">
        <v>6</v>
      </c>
      <c r="J7" s="6">
        <v>4</v>
      </c>
      <c r="K7" s="6">
        <f t="shared" si="5"/>
        <v>30</v>
      </c>
      <c r="L7" s="6">
        <v>6</v>
      </c>
      <c r="M7" s="6">
        <v>0</v>
      </c>
      <c r="N7" s="6">
        <v>3</v>
      </c>
      <c r="O7" s="6">
        <f t="shared" si="6"/>
        <v>18</v>
      </c>
      <c r="P7" s="6">
        <f t="shared" si="0"/>
        <v>210</v>
      </c>
      <c r="Q7" s="5">
        <f t="shared" si="1"/>
        <v>3</v>
      </c>
      <c r="AB7" s="5">
        <f t="shared" si="7"/>
        <v>35</v>
      </c>
      <c r="AC7" s="6" t="str">
        <f t="shared" si="8"/>
        <v>Sára Malimánková</v>
      </c>
      <c r="AD7" s="6" t="str">
        <f t="shared" si="9"/>
        <v>Gym Fit, z.s.</v>
      </c>
      <c r="AE7" s="6">
        <f t="shared" si="10"/>
        <v>210</v>
      </c>
      <c r="AF7" s="6">
        <f t="shared" si="11"/>
        <v>3</v>
      </c>
    </row>
    <row r="8" spans="1:32" x14ac:dyDescent="0.25">
      <c r="A8" s="5">
        <v>36</v>
      </c>
      <c r="B8" s="6" t="s">
        <v>49</v>
      </c>
      <c r="C8" s="7" t="s">
        <v>42</v>
      </c>
      <c r="D8" s="5">
        <v>48</v>
      </c>
      <c r="E8" s="5">
        <v>41</v>
      </c>
      <c r="F8" s="5">
        <v>39</v>
      </c>
      <c r="G8" s="5">
        <f t="shared" si="4"/>
        <v>128</v>
      </c>
      <c r="H8" s="6">
        <v>3</v>
      </c>
      <c r="I8" s="6">
        <v>4</v>
      </c>
      <c r="J8" s="6">
        <v>3</v>
      </c>
      <c r="K8" s="6">
        <f t="shared" si="5"/>
        <v>20</v>
      </c>
      <c r="L8" s="6">
        <v>6</v>
      </c>
      <c r="M8" s="6">
        <v>0</v>
      </c>
      <c r="N8" s="6">
        <v>4</v>
      </c>
      <c r="O8" s="6">
        <f t="shared" si="6"/>
        <v>20</v>
      </c>
      <c r="P8" s="6">
        <f t="shared" si="0"/>
        <v>168</v>
      </c>
      <c r="Q8" s="5">
        <f t="shared" si="1"/>
        <v>5</v>
      </c>
      <c r="AB8" s="5">
        <f t="shared" si="7"/>
        <v>36</v>
      </c>
      <c r="AC8" s="6" t="str">
        <f t="shared" si="8"/>
        <v>Tia Hrotkova</v>
      </c>
      <c r="AD8" s="6" t="str">
        <f t="shared" si="9"/>
        <v>Šk Arkádia Galanta</v>
      </c>
      <c r="AE8" s="6">
        <f t="shared" si="10"/>
        <v>168</v>
      </c>
      <c r="AF8" s="6">
        <f t="shared" si="11"/>
        <v>5</v>
      </c>
    </row>
    <row r="9" spans="1:32" x14ac:dyDescent="0.25">
      <c r="AB9" s="5"/>
      <c r="AC9" s="6"/>
      <c r="AD9" s="6"/>
      <c r="AE9" s="6"/>
      <c r="AF9" s="6"/>
    </row>
    <row r="10" spans="1:32" x14ac:dyDescent="0.25">
      <c r="AB10" s="5"/>
      <c r="AC10" s="6"/>
      <c r="AD10" s="6"/>
      <c r="AE10" s="6"/>
      <c r="AF10" s="6"/>
    </row>
    <row r="11" spans="1:32" x14ac:dyDescent="0.25">
      <c r="AB11" s="4"/>
    </row>
    <row r="12" spans="1:32" x14ac:dyDescent="0.25">
      <c r="G12" t="s">
        <v>27</v>
      </c>
    </row>
  </sheetData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4"/>
  <sheetViews>
    <sheetView tabSelected="1" workbookViewId="0">
      <selection activeCell="N6" sqref="N6"/>
    </sheetView>
  </sheetViews>
  <sheetFormatPr defaultRowHeight="13.8" x14ac:dyDescent="0.25"/>
  <cols>
    <col min="1" max="1" width="7.69921875" customWidth="1"/>
    <col min="2" max="2" width="19.59765625" customWidth="1"/>
    <col min="3" max="3" width="26.8984375" customWidth="1"/>
    <col min="4" max="4" width="5.3984375" customWidth="1"/>
    <col min="5" max="5" width="5.8984375" customWidth="1"/>
    <col min="6" max="6" width="5.09765625" customWidth="1"/>
    <col min="7" max="7" width="6" customWidth="1"/>
    <col min="8" max="8" width="6.59765625" customWidth="1"/>
    <col min="9" max="9" width="8.59765625" customWidth="1"/>
    <col min="10" max="10" width="7.8984375" customWidth="1"/>
    <col min="11" max="11" width="5.796875" customWidth="1"/>
    <col min="12" max="12" width="6.296875" customWidth="1"/>
    <col min="13" max="13" width="9.296875" customWidth="1"/>
    <col min="14" max="14" width="10.69921875" customWidth="1"/>
    <col min="15" max="15" width="5.69921875" customWidth="1"/>
    <col min="16" max="16" width="7.5" customWidth="1"/>
    <col min="17" max="17" width="8.09765625" customWidth="1"/>
    <col min="18" max="27" width="10.69921875" customWidth="1"/>
    <col min="28" max="28" width="8" customWidth="1"/>
    <col min="29" max="29" width="17.59765625" customWidth="1"/>
    <col min="30" max="30" width="28.09765625" customWidth="1"/>
    <col min="31" max="32" width="10.69921875" customWidth="1"/>
  </cols>
  <sheetData>
    <row r="1" spans="1:32" x14ac:dyDescent="0.25">
      <c r="A1" s="9" t="s">
        <v>29</v>
      </c>
      <c r="B1" s="9"/>
      <c r="C1" s="9"/>
      <c r="D1" s="10" t="s">
        <v>0</v>
      </c>
      <c r="E1" s="10"/>
      <c r="F1" s="10"/>
      <c r="G1" s="10"/>
      <c r="H1" s="10" t="s">
        <v>1</v>
      </c>
      <c r="I1" s="10"/>
      <c r="J1" s="10"/>
      <c r="K1" s="10"/>
      <c r="L1" s="10" t="s">
        <v>2</v>
      </c>
      <c r="M1" s="10"/>
      <c r="N1" s="10"/>
      <c r="O1" s="10"/>
      <c r="P1" s="1"/>
      <c r="Q1" s="1"/>
      <c r="AB1" s="9" t="s">
        <v>29</v>
      </c>
      <c r="AC1" s="9"/>
      <c r="AD1" s="9"/>
    </row>
    <row r="2" spans="1:32" s="4" customFormat="1" x14ac:dyDescent="0.25">
      <c r="A2" s="2" t="s">
        <v>13</v>
      </c>
      <c r="B2" s="2" t="s">
        <v>3</v>
      </c>
      <c r="C2" s="2" t="s">
        <v>4</v>
      </c>
      <c r="D2" s="2" t="s">
        <v>22</v>
      </c>
      <c r="E2" s="2" t="s">
        <v>23</v>
      </c>
      <c r="F2" s="2" t="s">
        <v>24</v>
      </c>
      <c r="G2" s="2" t="s">
        <v>25</v>
      </c>
      <c r="H2" s="2" t="s">
        <v>5</v>
      </c>
      <c r="I2" s="2" t="s">
        <v>6</v>
      </c>
      <c r="J2" s="2" t="s">
        <v>7</v>
      </c>
      <c r="K2" s="2" t="s">
        <v>25</v>
      </c>
      <c r="L2" s="2" t="s">
        <v>8</v>
      </c>
      <c r="M2" s="2" t="s">
        <v>9</v>
      </c>
      <c r="N2" s="3" t="s">
        <v>10</v>
      </c>
      <c r="O2" s="2" t="s">
        <v>25</v>
      </c>
      <c r="P2" s="2" t="s">
        <v>11</v>
      </c>
      <c r="Q2" s="2" t="s">
        <v>12</v>
      </c>
      <c r="AB2" s="2" t="s">
        <v>21</v>
      </c>
      <c r="AC2" s="2" t="s">
        <v>3</v>
      </c>
      <c r="AD2" s="2" t="s">
        <v>4</v>
      </c>
      <c r="AE2" s="2" t="s">
        <v>11</v>
      </c>
      <c r="AF2" s="2" t="s">
        <v>12</v>
      </c>
    </row>
    <row r="3" spans="1:32" x14ac:dyDescent="0.25">
      <c r="A3" s="5">
        <v>37</v>
      </c>
      <c r="B3" s="6" t="s">
        <v>51</v>
      </c>
      <c r="C3" s="7" t="s">
        <v>50</v>
      </c>
      <c r="D3" s="5">
        <v>56</v>
      </c>
      <c r="E3" s="5">
        <v>65</v>
      </c>
      <c r="F3" s="5">
        <v>73</v>
      </c>
      <c r="G3" s="5">
        <f>D3+E3+F3</f>
        <v>194</v>
      </c>
      <c r="H3" s="6">
        <v>6</v>
      </c>
      <c r="I3" s="6">
        <v>6</v>
      </c>
      <c r="J3" s="6">
        <v>6</v>
      </c>
      <c r="K3" s="6">
        <f>(H3+I3+J3)*2</f>
        <v>36</v>
      </c>
      <c r="L3" s="6">
        <v>7</v>
      </c>
      <c r="M3" s="6">
        <v>0</v>
      </c>
      <c r="N3" s="6">
        <v>4</v>
      </c>
      <c r="O3" s="6">
        <f>(L3+M3+N3)*2</f>
        <v>22</v>
      </c>
      <c r="P3" s="6">
        <f t="shared" ref="P3:P4" si="0">G3+K3+O3</f>
        <v>252</v>
      </c>
      <c r="Q3" s="5">
        <f>_xlfn.RANK.EQ(P3,$P$3:$P$5,0)</f>
        <v>2</v>
      </c>
      <c r="AB3" s="5">
        <f t="shared" ref="AB3:AC4" si="1">A3</f>
        <v>37</v>
      </c>
      <c r="AC3" s="6" t="str">
        <f t="shared" si="1"/>
        <v>Veronika Matoušková</v>
      </c>
      <c r="AD3" s="6" t="str">
        <f t="shared" ref="AD3:AD4" si="2">C3</f>
        <v>Gym Fit, z.s.</v>
      </c>
      <c r="AE3" s="5">
        <f t="shared" ref="AE3:AF4" si="3">P3</f>
        <v>252</v>
      </c>
      <c r="AF3" s="5">
        <f t="shared" si="3"/>
        <v>2</v>
      </c>
    </row>
    <row r="4" spans="1:32" x14ac:dyDescent="0.25">
      <c r="A4" s="5">
        <v>38</v>
      </c>
      <c r="B4" s="6" t="s">
        <v>20</v>
      </c>
      <c r="C4" s="7" t="s">
        <v>35</v>
      </c>
      <c r="D4" s="5">
        <v>76</v>
      </c>
      <c r="E4" s="5">
        <v>79</v>
      </c>
      <c r="F4" s="5">
        <v>73</v>
      </c>
      <c r="G4" s="5">
        <f t="shared" ref="G4:G5" si="4">D4+E4+F4</f>
        <v>228</v>
      </c>
      <c r="H4" s="6">
        <v>8</v>
      </c>
      <c r="I4" s="6">
        <v>7</v>
      </c>
      <c r="J4" s="6">
        <v>7</v>
      </c>
      <c r="K4" s="6">
        <f t="shared" ref="K4:K5" si="5">(H4+I4+J4)*2</f>
        <v>44</v>
      </c>
      <c r="L4" s="6">
        <v>8</v>
      </c>
      <c r="M4" s="6">
        <v>0</v>
      </c>
      <c r="N4" s="6">
        <v>4</v>
      </c>
      <c r="O4" s="6">
        <f t="shared" ref="O4" si="6">(L4+M4+N4)*2</f>
        <v>24</v>
      </c>
      <c r="P4" s="6">
        <f t="shared" si="0"/>
        <v>296</v>
      </c>
      <c r="Q4" s="5">
        <f>_xlfn.RANK.EQ(P4,$P$3:$P$5,0)</f>
        <v>1</v>
      </c>
      <c r="AB4" s="5">
        <f t="shared" si="1"/>
        <v>38</v>
      </c>
      <c r="AC4" s="6" t="str">
        <f t="shared" si="1"/>
        <v>Tereza Holá</v>
      </c>
      <c r="AD4" s="6" t="str">
        <f t="shared" si="2"/>
        <v>Sportovní akademie P&amp;M</v>
      </c>
      <c r="AE4" s="5">
        <f t="shared" si="3"/>
        <v>296</v>
      </c>
      <c r="AF4" s="5">
        <f t="shared" si="3"/>
        <v>1</v>
      </c>
    </row>
    <row r="5" spans="1:32" x14ac:dyDescent="0.25">
      <c r="A5" s="5">
        <v>39</v>
      </c>
      <c r="B5" s="6" t="s">
        <v>52</v>
      </c>
      <c r="C5" s="7" t="s">
        <v>35</v>
      </c>
      <c r="D5" s="5">
        <v>48</v>
      </c>
      <c r="E5" s="5">
        <v>49</v>
      </c>
      <c r="F5" s="5">
        <v>50</v>
      </c>
      <c r="G5" s="5">
        <f t="shared" si="4"/>
        <v>147</v>
      </c>
      <c r="H5" s="6">
        <v>9</v>
      </c>
      <c r="I5" s="6">
        <v>7</v>
      </c>
      <c r="J5" s="6">
        <v>7</v>
      </c>
      <c r="K5" s="6">
        <f t="shared" si="5"/>
        <v>46</v>
      </c>
      <c r="L5" s="6">
        <v>9</v>
      </c>
      <c r="M5" s="6">
        <v>0</v>
      </c>
      <c r="N5" s="6">
        <v>5</v>
      </c>
      <c r="O5" s="6">
        <f t="shared" ref="O5" si="7">(L5+M5+N5)*2</f>
        <v>28</v>
      </c>
      <c r="P5" s="6">
        <f t="shared" ref="P5" si="8">G5+K5+O5</f>
        <v>221</v>
      </c>
      <c r="Q5" s="5">
        <f>_xlfn.RANK.EQ(P5,$P$3:$P$5,0)</f>
        <v>3</v>
      </c>
      <c r="AB5" s="5">
        <f t="shared" ref="AB5" si="9">A5</f>
        <v>39</v>
      </c>
      <c r="AC5" s="6" t="str">
        <f t="shared" ref="AC5" si="10">B5</f>
        <v>Solomija Pinkevyčová</v>
      </c>
      <c r="AD5" s="6" t="str">
        <f t="shared" ref="AD5" si="11">C5</f>
        <v>Sportovní akademie P&amp;M</v>
      </c>
      <c r="AE5" s="5">
        <f t="shared" ref="AE5" si="12">P5</f>
        <v>221</v>
      </c>
      <c r="AF5" s="5">
        <f t="shared" ref="AF5" si="13">Q5</f>
        <v>3</v>
      </c>
    </row>
    <row r="6" spans="1:32" x14ac:dyDescent="0.25">
      <c r="C6" s="8"/>
    </row>
    <row r="9" spans="1:32" x14ac:dyDescent="0.25">
      <c r="AB9" s="4"/>
      <c r="AE9" s="4"/>
      <c r="AF9" s="4"/>
    </row>
    <row r="10" spans="1:32" x14ac:dyDescent="0.25">
      <c r="AB10" s="4"/>
      <c r="AE10" s="4"/>
      <c r="AF10" s="4"/>
    </row>
    <row r="11" spans="1:32" x14ac:dyDescent="0.25">
      <c r="AB11" s="4"/>
      <c r="AE11" s="4"/>
      <c r="AF11" s="4"/>
    </row>
    <row r="12" spans="1:32" x14ac:dyDescent="0.25">
      <c r="AB12" s="4"/>
      <c r="AE12" s="4"/>
      <c r="AF12" s="4"/>
    </row>
    <row r="13" spans="1:32" x14ac:dyDescent="0.25">
      <c r="AB13" s="4"/>
      <c r="AE13" s="4"/>
      <c r="AF13" s="4"/>
    </row>
    <row r="14" spans="1:32" x14ac:dyDescent="0.25">
      <c r="AB14" s="4"/>
      <c r="AE14" s="4"/>
      <c r="AF14" s="4"/>
    </row>
  </sheetData>
  <sortState xmlns:xlrd2="http://schemas.microsoft.com/office/spreadsheetml/2017/richdata2" ref="AB9:AF14">
    <sortCondition ref="AF9:AF14"/>
  </sortState>
  <mergeCells count="5">
    <mergeCell ref="A1:C1"/>
    <mergeCell ref="D1:G1"/>
    <mergeCell ref="H1:K1"/>
    <mergeCell ref="L1:O1"/>
    <mergeCell ref="AB1:AD1"/>
  </mergeCells>
  <pageMargins left="0.7" right="0.7" top="0.78740157499999996" bottom="0.78740157499999996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946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10-11</vt:lpstr>
      <vt:lpstr>8-9</vt:lpstr>
      <vt:lpstr>5-7</vt:lpstr>
      <vt:lpstr>12-14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cp:revision>188</cp:revision>
  <cp:lastPrinted>2021-06-06T18:48:11Z</cp:lastPrinted>
  <dcterms:created xsi:type="dcterms:W3CDTF">2019-11-06T13:05:49Z</dcterms:created>
  <dcterms:modified xsi:type="dcterms:W3CDTF">2022-03-05T10:48:12Z</dcterms:modified>
</cp:coreProperties>
</file>