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lina.kalkusova\Downloads\MOJE\fitness\2022_Kutná Hora_140522\výsledky\"/>
    </mc:Choice>
  </mc:AlternateContent>
  <xr:revisionPtr revIDLastSave="0" documentId="13_ncr:1_{68EB77EC-29A2-40D3-B983-D952359E1696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10-11" sheetId="1" r:id="rId1"/>
    <sheet name="8-9" sheetId="2" r:id="rId2"/>
    <sheet name="5-7" sheetId="3" r:id="rId3"/>
    <sheet name="12-14" sheetId="4" r:id="rId4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D8" i="4" l="1"/>
  <c r="AC8" i="4"/>
  <c r="AB8" i="4"/>
  <c r="P8" i="4"/>
  <c r="AE8" i="4" s="1"/>
  <c r="O8" i="4"/>
  <c r="K8" i="4"/>
  <c r="G8" i="4"/>
  <c r="AD7" i="4"/>
  <c r="AC7" i="4"/>
  <c r="AB7" i="4"/>
  <c r="O7" i="4"/>
  <c r="K7" i="4"/>
  <c r="G7" i="4"/>
  <c r="P7" i="4" s="1"/>
  <c r="AD6" i="4"/>
  <c r="AC6" i="4"/>
  <c r="AB6" i="4"/>
  <c r="P6" i="4"/>
  <c r="AE6" i="4" s="1"/>
  <c r="O6" i="4"/>
  <c r="K6" i="4"/>
  <c r="G6" i="4"/>
  <c r="AD5" i="4"/>
  <c r="AC5" i="4"/>
  <c r="AB5" i="4"/>
  <c r="O5" i="4"/>
  <c r="K5" i="4"/>
  <c r="G5" i="4"/>
  <c r="P5" i="4" s="1"/>
  <c r="AD4" i="4"/>
  <c r="AC4" i="4"/>
  <c r="AB4" i="4"/>
  <c r="P4" i="4"/>
  <c r="O4" i="4"/>
  <c r="K4" i="4"/>
  <c r="G4" i="4"/>
  <c r="AD3" i="4"/>
  <c r="AC3" i="4"/>
  <c r="AB3" i="4"/>
  <c r="O3" i="4"/>
  <c r="K3" i="4"/>
  <c r="G3" i="4"/>
  <c r="P3" i="4" s="1"/>
  <c r="AD9" i="3"/>
  <c r="AC9" i="3"/>
  <c r="AB9" i="3"/>
  <c r="P9" i="3"/>
  <c r="AE9" i="3" s="1"/>
  <c r="O9" i="3"/>
  <c r="K9" i="3"/>
  <c r="G9" i="3"/>
  <c r="AD8" i="3"/>
  <c r="AC8" i="3"/>
  <c r="AB8" i="3"/>
  <c r="O8" i="3"/>
  <c r="K8" i="3"/>
  <c r="G8" i="3"/>
  <c r="P8" i="3" s="1"/>
  <c r="AD7" i="3"/>
  <c r="AC7" i="3"/>
  <c r="AB7" i="3"/>
  <c r="P7" i="3"/>
  <c r="AE7" i="3" s="1"/>
  <c r="O7" i="3"/>
  <c r="K7" i="3"/>
  <c r="G7" i="3"/>
  <c r="O6" i="3"/>
  <c r="K6" i="3"/>
  <c r="G6" i="3"/>
  <c r="P6" i="3" s="1"/>
  <c r="O5" i="3"/>
  <c r="K5" i="3"/>
  <c r="G5" i="3"/>
  <c r="P5" i="3" s="1"/>
  <c r="O4" i="3"/>
  <c r="P4" i="3" s="1"/>
  <c r="K4" i="3"/>
  <c r="G4" i="3"/>
  <c r="AD3" i="3"/>
  <c r="AC3" i="3"/>
  <c r="AB3" i="3"/>
  <c r="O3" i="3"/>
  <c r="K3" i="3"/>
  <c r="G3" i="3"/>
  <c r="P3" i="3" s="1"/>
  <c r="AF11" i="2"/>
  <c r="AE11" i="2"/>
  <c r="AD11" i="2"/>
  <c r="AC11" i="2"/>
  <c r="AB11" i="2"/>
  <c r="AD10" i="2"/>
  <c r="AC10" i="2"/>
  <c r="AB10" i="2"/>
  <c r="P10" i="2"/>
  <c r="O10" i="2"/>
  <c r="K10" i="2"/>
  <c r="G10" i="2"/>
  <c r="AD9" i="2"/>
  <c r="AC9" i="2"/>
  <c r="O9" i="2"/>
  <c r="K9" i="2"/>
  <c r="P9" i="2" s="1"/>
  <c r="G9" i="2"/>
  <c r="AD8" i="2"/>
  <c r="AC8" i="2"/>
  <c r="AB8" i="2"/>
  <c r="O8" i="2"/>
  <c r="K8" i="2"/>
  <c r="G8" i="2"/>
  <c r="P8" i="2" s="1"/>
  <c r="A8" i="2"/>
  <c r="A9" i="2" s="1"/>
  <c r="AB9" i="2" s="1"/>
  <c r="AD7" i="2"/>
  <c r="AC7" i="2"/>
  <c r="AB7" i="2"/>
  <c r="P7" i="2"/>
  <c r="O7" i="2"/>
  <c r="K7" i="2"/>
  <c r="G7" i="2"/>
  <c r="O6" i="2"/>
  <c r="K6" i="2"/>
  <c r="G6" i="2"/>
  <c r="P6" i="2" s="1"/>
  <c r="Q6" i="2" s="1"/>
  <c r="O5" i="2"/>
  <c r="P5" i="2" s="1"/>
  <c r="K5" i="2"/>
  <c r="G5" i="2"/>
  <c r="A5" i="2"/>
  <c r="A6" i="2" s="1"/>
  <c r="AD4" i="2"/>
  <c r="AC4" i="2"/>
  <c r="AB4" i="2"/>
  <c r="O4" i="2"/>
  <c r="K4" i="2"/>
  <c r="G4" i="2"/>
  <c r="P4" i="2" s="1"/>
  <c r="AD3" i="2"/>
  <c r="AC3" i="2"/>
  <c r="AB3" i="2"/>
  <c r="P3" i="2"/>
  <c r="AE3" i="2" s="1"/>
  <c r="O3" i="2"/>
  <c r="K3" i="2"/>
  <c r="G3" i="2"/>
  <c r="AD14" i="1"/>
  <c r="AC14" i="1"/>
  <c r="AB14" i="1"/>
  <c r="O14" i="1"/>
  <c r="K14" i="1"/>
  <c r="G14" i="1"/>
  <c r="P14" i="1" s="1"/>
  <c r="AD13" i="1"/>
  <c r="AC13" i="1"/>
  <c r="AB13" i="1"/>
  <c r="P13" i="1"/>
  <c r="AE13" i="1" s="1"/>
  <c r="O13" i="1"/>
  <c r="K13" i="1"/>
  <c r="G13" i="1"/>
  <c r="AD12" i="1"/>
  <c r="AC12" i="1"/>
  <c r="AB12" i="1"/>
  <c r="O12" i="1"/>
  <c r="K12" i="1"/>
  <c r="G12" i="1"/>
  <c r="P12" i="1" s="1"/>
  <c r="AD11" i="1"/>
  <c r="AC11" i="1"/>
  <c r="AB11" i="1"/>
  <c r="P11" i="1"/>
  <c r="O11" i="1"/>
  <c r="K11" i="1"/>
  <c r="G11" i="1"/>
  <c r="AD10" i="1"/>
  <c r="AC10" i="1"/>
  <c r="AB10" i="1"/>
  <c r="O10" i="1"/>
  <c r="K10" i="1"/>
  <c r="G10" i="1"/>
  <c r="P10" i="1" s="1"/>
  <c r="AD9" i="1"/>
  <c r="AC9" i="1"/>
  <c r="AB9" i="1"/>
  <c r="P9" i="1"/>
  <c r="AE9" i="1" s="1"/>
  <c r="O9" i="1"/>
  <c r="K9" i="1"/>
  <c r="G9" i="1"/>
  <c r="AD8" i="1"/>
  <c r="AC8" i="1"/>
  <c r="AB8" i="1"/>
  <c r="O8" i="1"/>
  <c r="K8" i="1"/>
  <c r="G8" i="1"/>
  <c r="P8" i="1" s="1"/>
  <c r="AD7" i="1"/>
  <c r="AC7" i="1"/>
  <c r="AB7" i="1"/>
  <c r="P7" i="1"/>
  <c r="O7" i="1"/>
  <c r="K7" i="1"/>
  <c r="G7" i="1"/>
  <c r="AD6" i="1"/>
  <c r="AC6" i="1"/>
  <c r="AB6" i="1"/>
  <c r="O6" i="1"/>
  <c r="K6" i="1"/>
  <c r="G6" i="1"/>
  <c r="P6" i="1" s="1"/>
  <c r="AD5" i="1"/>
  <c r="AC5" i="1"/>
  <c r="AB5" i="1"/>
  <c r="P5" i="1"/>
  <c r="AE5" i="1" s="1"/>
  <c r="O5" i="1"/>
  <c r="K5" i="1"/>
  <c r="G5" i="1"/>
  <c r="AD4" i="1"/>
  <c r="AC4" i="1"/>
  <c r="AB4" i="1"/>
  <c r="O4" i="1"/>
  <c r="K4" i="1"/>
  <c r="G4" i="1"/>
  <c r="P4" i="1" s="1"/>
  <c r="AD3" i="1"/>
  <c r="AC3" i="1"/>
  <c r="AB3" i="1"/>
  <c r="P3" i="1"/>
  <c r="AE3" i="1" s="1"/>
  <c r="O3" i="1"/>
  <c r="K3" i="1"/>
  <c r="G3" i="1"/>
  <c r="AE4" i="1" l="1"/>
  <c r="Q4" i="1"/>
  <c r="AF4" i="1" s="1"/>
  <c r="AE14" i="1"/>
  <c r="Q14" i="1"/>
  <c r="AF14" i="1" s="1"/>
  <c r="Q7" i="1"/>
  <c r="AF7" i="1" s="1"/>
  <c r="AE8" i="1"/>
  <c r="Q8" i="1"/>
  <c r="AF8" i="1" s="1"/>
  <c r="AE4" i="2"/>
  <c r="Q4" i="2"/>
  <c r="AF4" i="2" s="1"/>
  <c r="Q7" i="2"/>
  <c r="AF7" i="2" s="1"/>
  <c r="AE9" i="2"/>
  <c r="Q9" i="2"/>
  <c r="AF9" i="2" s="1"/>
  <c r="AE3" i="3"/>
  <c r="Q3" i="3"/>
  <c r="AF3" i="3" s="1"/>
  <c r="Q4" i="3"/>
  <c r="Q6" i="3"/>
  <c r="Q4" i="4"/>
  <c r="AF4" i="4" s="1"/>
  <c r="AE5" i="4"/>
  <c r="Q5" i="4"/>
  <c r="AF5" i="4" s="1"/>
  <c r="Q11" i="1"/>
  <c r="AF11" i="1" s="1"/>
  <c r="AE12" i="1"/>
  <c r="Q12" i="1"/>
  <c r="AF12" i="1" s="1"/>
  <c r="AE8" i="3"/>
  <c r="Q8" i="3"/>
  <c r="AF8" i="3" s="1"/>
  <c r="AE6" i="1"/>
  <c r="Q6" i="1"/>
  <c r="AF6" i="1" s="1"/>
  <c r="Q10" i="2"/>
  <c r="AF10" i="2" s="1"/>
  <c r="AE3" i="4"/>
  <c r="Q3" i="4"/>
  <c r="AF3" i="4" s="1"/>
  <c r="AE10" i="1"/>
  <c r="Q10" i="1"/>
  <c r="AF10" i="1" s="1"/>
  <c r="Q5" i="2"/>
  <c r="AE8" i="2"/>
  <c r="Q8" i="2"/>
  <c r="AF8" i="2" s="1"/>
  <c r="Q5" i="3"/>
  <c r="AE7" i="4"/>
  <c r="Q7" i="4"/>
  <c r="AF7" i="4" s="1"/>
  <c r="Q3" i="1"/>
  <c r="AF3" i="1" s="1"/>
  <c r="Q5" i="1"/>
  <c r="AF5" i="1" s="1"/>
  <c r="AE7" i="1"/>
  <c r="Q9" i="1"/>
  <c r="AF9" i="1" s="1"/>
  <c r="AE11" i="1"/>
  <c r="Q13" i="1"/>
  <c r="AF13" i="1" s="1"/>
  <c r="AE7" i="2"/>
  <c r="AE10" i="2"/>
  <c r="AE4" i="4"/>
  <c r="Q8" i="4"/>
  <c r="AF8" i="4" s="1"/>
  <c r="Q3" i="2"/>
  <c r="AF3" i="2" s="1"/>
  <c r="Q7" i="3"/>
  <c r="AF7" i="3" s="1"/>
  <c r="Q9" i="3"/>
  <c r="AF9" i="3" s="1"/>
  <c r="Q6" i="4"/>
  <c r="AF6" i="4" s="1"/>
</calcChain>
</file>

<file path=xl/sharedStrings.xml><?xml version="1.0" encoding="utf-8"?>
<sst xmlns="http://schemas.openxmlformats.org/spreadsheetml/2006/main" count="190" uniqueCount="76">
  <si>
    <t>Fitness Freestyle - solo 10 let</t>
  </si>
  <si>
    <t>Technika</t>
  </si>
  <si>
    <t xml:space="preserve"> Umělecký dojem 1</t>
  </si>
  <si>
    <t>Umělecký dojem 2</t>
  </si>
  <si>
    <t>Fitness Freestyle - solo 10-11 let</t>
  </si>
  <si>
    <t>Start. č.</t>
  </si>
  <si>
    <t>Jméno</t>
  </si>
  <si>
    <t>Klub</t>
  </si>
  <si>
    <t>R1</t>
  </si>
  <si>
    <t>R2</t>
  </si>
  <si>
    <t>R3</t>
  </si>
  <si>
    <t>dohr.</t>
  </si>
  <si>
    <t>Tanec</t>
  </si>
  <si>
    <t>choreogr.</t>
  </si>
  <si>
    <t>plocha</t>
  </si>
  <si>
    <t>Show</t>
  </si>
  <si>
    <t>Rekvizity</t>
  </si>
  <si>
    <t>Kostým + účes</t>
  </si>
  <si>
    <t>Celkem</t>
  </si>
  <si>
    <t>Pořadí</t>
  </si>
  <si>
    <t>St.č.</t>
  </si>
  <si>
    <t>Svobodová Isabela</t>
  </si>
  <si>
    <t>Sportovní studio Jindry Šípkové</t>
  </si>
  <si>
    <t>Čechová Emma</t>
  </si>
  <si>
    <t>Šk arkádia Galanta</t>
  </si>
  <si>
    <t>Pražáková Elena</t>
  </si>
  <si>
    <t>Sportovní akademie P&amp;M</t>
  </si>
  <si>
    <t>Panaiot Milana</t>
  </si>
  <si>
    <t>Kulhavá Klára</t>
  </si>
  <si>
    <t>Gym Fit Kutná Hora</t>
  </si>
  <si>
    <t>Dočekalová Beáta</t>
  </si>
  <si>
    <t>Adamčíková Nela</t>
  </si>
  <si>
    <t>Křižanová Sabina</t>
  </si>
  <si>
    <t>Martásková Daniela</t>
  </si>
  <si>
    <t>Bilkova Lara</t>
  </si>
  <si>
    <t>Úlehlová Veronika</t>
  </si>
  <si>
    <t>All stars Fitness TJ Sokol Lužice</t>
  </si>
  <si>
    <t>Hálová Leontýna</t>
  </si>
  <si>
    <t xml:space="preserve"> </t>
  </si>
  <si>
    <t>rozhodčí</t>
  </si>
  <si>
    <t>Technika 1</t>
  </si>
  <si>
    <t>Aneta Vokounová</t>
  </si>
  <si>
    <t>Technika 2</t>
  </si>
  <si>
    <t>Veronika Svobodová</t>
  </si>
  <si>
    <t>Technika 3</t>
  </si>
  <si>
    <t>Anna Žáčková</t>
  </si>
  <si>
    <t>Umělecký dojem 1 (rč. 4)</t>
  </si>
  <si>
    <t>Lucie Šafaříková</t>
  </si>
  <si>
    <t>Umělecký dojem 2 (rč. 5)</t>
  </si>
  <si>
    <t>Tereza Tóthová</t>
  </si>
  <si>
    <t>Fitness Freestyle - solo 8-9 let</t>
  </si>
  <si>
    <t>Fitness Freestyle - solo – 8-9 let</t>
  </si>
  <si>
    <t>Malimánková Sára</t>
  </si>
  <si>
    <t>Holušová Adéla</t>
  </si>
  <si>
    <t>Šťastná Lucie</t>
  </si>
  <si>
    <t>Sportovní studio Jindra Šípková</t>
  </si>
  <si>
    <t>Kupková Terezie</t>
  </si>
  <si>
    <t>Hejná Nela</t>
  </si>
  <si>
    <t>Knápková Barbora</t>
  </si>
  <si>
    <t>Holková Viktorie</t>
  </si>
  <si>
    <t>Pristavkova Simonka</t>
  </si>
  <si>
    <t>Fitness Freestyle - solo 5-7 let</t>
  </si>
  <si>
    <t xml:space="preserve">Simčáková Nina </t>
  </si>
  <si>
    <t xml:space="preserve">Misarosh Anita </t>
  </si>
  <si>
    <t>Velenová Magdalena</t>
  </si>
  <si>
    <t>Králová Tereza</t>
  </si>
  <si>
    <t>Rybáková Adéla</t>
  </si>
  <si>
    <t>Čermáková Sofie</t>
  </si>
  <si>
    <t>Fílová Natálie</t>
  </si>
  <si>
    <t>Fitness Freestyle - solo 12-14 let</t>
  </si>
  <si>
    <t>Šindelářová Emilia</t>
  </si>
  <si>
    <t>Málková Lucie</t>
  </si>
  <si>
    <t>Holá Tereza</t>
  </si>
  <si>
    <t>Matoušková Veronika</t>
  </si>
  <si>
    <t>Klempová Melánie</t>
  </si>
  <si>
    <t>Pinkevyčová Solomia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</si>
</sst>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1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14" fillId="0" borderId="0" applyBorder="0" applyProtection="0"/>
    <xf numFmtId="0" fontId="14" fillId="0" borderId="0" applyBorder="0" applyProtection="0"/>
    <xf numFmtId="0" fontId="3" fillId="0" borderId="0" applyBorder="0" applyProtection="0"/>
  </cellStyleXfs>
  <cellXfs count="13">
    <xf numFmtId="0" fontId="0" fillId="0" borderId="0" xfId="0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/>
    <xf numFmtId="0" fontId="0" fillId="0" borderId="2" xfId="0" applyFont="1" applyBorder="1"/>
    <xf numFmtId="0" fontId="1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7">
    <cellStyle name="Accent 1 5" xfId="1" xr:uid="{00000000-0005-0000-0000-000006000000}"/>
    <cellStyle name="Accent 2 6" xfId="2" xr:uid="{00000000-0005-0000-0000-000007000000}"/>
    <cellStyle name="Accent 3 7" xfId="3" xr:uid="{00000000-0005-0000-0000-000008000000}"/>
    <cellStyle name="Accent 4" xfId="4" xr:uid="{00000000-0005-0000-0000-000009000000}"/>
    <cellStyle name="Bad 8" xfId="5" xr:uid="{00000000-0005-0000-0000-00000A000000}"/>
    <cellStyle name="Error 9" xfId="6" xr:uid="{00000000-0005-0000-0000-00000B000000}"/>
    <cellStyle name="Footnote 10" xfId="7" xr:uid="{00000000-0005-0000-0000-00000C000000}"/>
    <cellStyle name="Good 11" xfId="8" xr:uid="{00000000-0005-0000-0000-00000D000000}"/>
    <cellStyle name="Heading 1 12" xfId="9" xr:uid="{00000000-0005-0000-0000-00000E000000}"/>
    <cellStyle name="Heading 2 13" xfId="10" xr:uid="{00000000-0005-0000-0000-00000F000000}"/>
    <cellStyle name="Heading 3" xfId="11" xr:uid="{00000000-0005-0000-0000-000010000000}"/>
    <cellStyle name="Neutral 14" xfId="12" xr:uid="{00000000-0005-0000-0000-000011000000}"/>
    <cellStyle name="Normální" xfId="0" builtinId="0"/>
    <cellStyle name="Note 15" xfId="13" xr:uid="{00000000-0005-0000-0000-000012000000}"/>
    <cellStyle name="Status 16" xfId="14" xr:uid="{00000000-0005-0000-0000-000013000000}"/>
    <cellStyle name="Text 17" xfId="15" xr:uid="{00000000-0005-0000-0000-000014000000}"/>
    <cellStyle name="Warning 18" xfId="16" xr:uid="{00000000-0005-0000-0000-000015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3"/>
  <sheetViews>
    <sheetView tabSelected="1" zoomScaleNormal="100" workbookViewId="0">
      <selection activeCell="J26" sqref="J26"/>
    </sheetView>
  </sheetViews>
  <sheetFormatPr defaultColWidth="8.59765625" defaultRowHeight="13.8" x14ac:dyDescent="0.25"/>
  <cols>
    <col min="1" max="1" width="8.19921875" customWidth="1"/>
    <col min="2" max="2" width="19.59765625" customWidth="1"/>
    <col min="3" max="3" width="26.8984375" customWidth="1"/>
    <col min="4" max="4" width="5.3984375" customWidth="1"/>
    <col min="5" max="5" width="5" customWidth="1"/>
    <col min="6" max="6" width="5.19921875" customWidth="1"/>
    <col min="7" max="7" width="6.5" customWidth="1"/>
    <col min="8" max="8" width="6.59765625" customWidth="1"/>
    <col min="9" max="9" width="9.59765625" customWidth="1"/>
    <col min="10" max="10" width="7.8984375" customWidth="1"/>
    <col min="11" max="11" width="5.59765625" customWidth="1"/>
    <col min="12" max="12" width="6.59765625" customWidth="1"/>
    <col min="13" max="13" width="9.19921875" customWidth="1"/>
    <col min="14" max="14" width="11.5" customWidth="1"/>
    <col min="15" max="15" width="7.3984375" customWidth="1"/>
    <col min="16" max="16" width="8.19921875" customWidth="1"/>
    <col min="17" max="17" width="6.19921875" customWidth="1"/>
    <col min="18" max="18" width="10.69921875" customWidth="1"/>
    <col min="19" max="19" width="4.19921875" customWidth="1"/>
    <col min="20" max="20" width="5.59765625" customWidth="1"/>
    <col min="21" max="21" width="4.19921875" customWidth="1"/>
    <col min="22" max="22" width="5.796875" customWidth="1"/>
    <col min="23" max="24" width="4.59765625" customWidth="1"/>
    <col min="25" max="25" width="6.09765625" customWidth="1"/>
    <col min="26" max="26" width="4.59765625" customWidth="1"/>
    <col min="27" max="27" width="10.69921875" customWidth="1"/>
    <col min="28" max="28" width="6.69921875" customWidth="1"/>
    <col min="29" max="29" width="20.5" customWidth="1"/>
    <col min="30" max="30" width="27.3984375" customWidth="1"/>
    <col min="32" max="32" width="7.8984375" customWidth="1"/>
  </cols>
  <sheetData>
    <row r="1" spans="1:32" x14ac:dyDescent="0.25">
      <c r="A1" s="2" t="s">
        <v>0</v>
      </c>
      <c r="B1" s="2"/>
      <c r="C1" s="2"/>
      <c r="D1" s="1" t="s">
        <v>1</v>
      </c>
      <c r="E1" s="1"/>
      <c r="F1" s="1"/>
      <c r="G1" s="1"/>
      <c r="H1" s="1" t="s">
        <v>2</v>
      </c>
      <c r="I1" s="1"/>
      <c r="J1" s="1"/>
      <c r="K1" s="1"/>
      <c r="L1" s="1" t="s">
        <v>3</v>
      </c>
      <c r="M1" s="1"/>
      <c r="N1" s="1"/>
      <c r="O1" s="1"/>
      <c r="P1" s="3"/>
      <c r="Q1" s="3"/>
      <c r="S1" s="10"/>
      <c r="T1" s="11"/>
      <c r="U1" s="11"/>
      <c r="V1" s="11"/>
      <c r="W1" s="11"/>
      <c r="X1" s="11"/>
      <c r="Y1" s="11"/>
      <c r="AB1" s="2" t="s">
        <v>4</v>
      </c>
      <c r="AC1" s="2"/>
      <c r="AD1" s="2"/>
    </row>
    <row r="2" spans="1:32" s="7" customFormat="1" x14ac:dyDescent="0.25">
      <c r="A2" s="5" t="s">
        <v>5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  <c r="G2" s="5" t="s">
        <v>11</v>
      </c>
      <c r="H2" s="5" t="s">
        <v>12</v>
      </c>
      <c r="I2" s="5" t="s">
        <v>13</v>
      </c>
      <c r="J2" s="5" t="s">
        <v>14</v>
      </c>
      <c r="K2" s="5" t="s">
        <v>11</v>
      </c>
      <c r="L2" s="5" t="s">
        <v>15</v>
      </c>
      <c r="M2" s="5" t="s">
        <v>16</v>
      </c>
      <c r="N2" s="6" t="s">
        <v>17</v>
      </c>
      <c r="O2" s="5" t="s">
        <v>11</v>
      </c>
      <c r="P2" s="5" t="s">
        <v>18</v>
      </c>
      <c r="Q2" s="5" t="s">
        <v>19</v>
      </c>
      <c r="S2" s="12"/>
      <c r="T2" s="12"/>
      <c r="U2" s="12"/>
      <c r="V2" s="12"/>
      <c r="W2" s="12"/>
      <c r="X2" s="12"/>
      <c r="Y2" s="12"/>
      <c r="AB2" s="5" t="s">
        <v>20</v>
      </c>
      <c r="AC2" s="5" t="s">
        <v>6</v>
      </c>
      <c r="AD2" s="5" t="s">
        <v>7</v>
      </c>
      <c r="AE2" s="5" t="s">
        <v>18</v>
      </c>
      <c r="AF2" s="5" t="s">
        <v>19</v>
      </c>
    </row>
    <row r="3" spans="1:32" x14ac:dyDescent="0.25">
      <c r="A3" s="8">
        <v>32</v>
      </c>
      <c r="B3" s="4" t="s">
        <v>21</v>
      </c>
      <c r="C3" s="4" t="s">
        <v>22</v>
      </c>
      <c r="D3" s="8">
        <v>104</v>
      </c>
      <c r="E3" s="8">
        <v>95</v>
      </c>
      <c r="F3" s="8">
        <v>107</v>
      </c>
      <c r="G3" s="8">
        <f t="shared" ref="G3:G14" si="0">D3+E3+F3</f>
        <v>306</v>
      </c>
      <c r="H3" s="4">
        <v>2</v>
      </c>
      <c r="I3" s="4">
        <v>5</v>
      </c>
      <c r="J3" s="4">
        <v>7</v>
      </c>
      <c r="K3" s="4">
        <f t="shared" ref="K3:K14" si="1">(H3+I3+J3)*2</f>
        <v>28</v>
      </c>
      <c r="L3" s="4">
        <v>8</v>
      </c>
      <c r="M3" s="4">
        <v>0</v>
      </c>
      <c r="N3" s="4">
        <v>5</v>
      </c>
      <c r="O3" s="4">
        <f t="shared" ref="O3:O14" si="2">(L3+M3+N3)*2</f>
        <v>26</v>
      </c>
      <c r="P3" s="4">
        <f t="shared" ref="P3:P14" si="3">G3+K3+O3</f>
        <v>360</v>
      </c>
      <c r="Q3" s="8">
        <f t="shared" ref="Q3:Q14" si="4">_xlfn.RANK.EQ(P3,$P$3:$P$14,0)</f>
        <v>1</v>
      </c>
      <c r="S3" s="10"/>
      <c r="T3" s="10"/>
      <c r="U3" s="10"/>
      <c r="V3" s="10"/>
      <c r="W3" s="10"/>
      <c r="X3" s="10"/>
      <c r="Y3" s="10"/>
      <c r="AB3" s="8">
        <f t="shared" ref="AB3:AB14" si="5">A3</f>
        <v>32</v>
      </c>
      <c r="AC3" s="4" t="str">
        <f t="shared" ref="AC3:AC14" si="6">B3</f>
        <v>Svobodová Isabela</v>
      </c>
      <c r="AD3" s="4" t="str">
        <f t="shared" ref="AD3:AD14" si="7">C3</f>
        <v>Sportovní studio Jindry Šípkové</v>
      </c>
      <c r="AE3" s="4">
        <f t="shared" ref="AE3:AE14" si="8">P3</f>
        <v>360</v>
      </c>
      <c r="AF3" s="4">
        <f t="shared" ref="AF3:AF14" si="9">Q3</f>
        <v>1</v>
      </c>
    </row>
    <row r="4" spans="1:32" x14ac:dyDescent="0.25">
      <c r="A4" s="8">
        <v>39</v>
      </c>
      <c r="B4" s="4" t="s">
        <v>23</v>
      </c>
      <c r="C4" s="4" t="s">
        <v>24</v>
      </c>
      <c r="D4" s="8">
        <v>97</v>
      </c>
      <c r="E4" s="8">
        <v>97</v>
      </c>
      <c r="F4" s="8">
        <v>104</v>
      </c>
      <c r="G4" s="8">
        <f t="shared" si="0"/>
        <v>298</v>
      </c>
      <c r="H4" s="4">
        <v>1</v>
      </c>
      <c r="I4" s="4">
        <v>7</v>
      </c>
      <c r="J4" s="4">
        <v>3</v>
      </c>
      <c r="K4" s="4">
        <f t="shared" si="1"/>
        <v>22</v>
      </c>
      <c r="L4" s="4">
        <v>8</v>
      </c>
      <c r="M4" s="4">
        <v>0</v>
      </c>
      <c r="N4" s="4">
        <v>5</v>
      </c>
      <c r="O4" s="4">
        <f t="shared" si="2"/>
        <v>26</v>
      </c>
      <c r="P4" s="4">
        <f t="shared" si="3"/>
        <v>346</v>
      </c>
      <c r="Q4" s="8">
        <f t="shared" si="4"/>
        <v>2</v>
      </c>
      <c r="S4" s="10"/>
      <c r="T4" s="10"/>
      <c r="U4" s="10"/>
      <c r="V4" s="10"/>
      <c r="W4" s="10"/>
      <c r="X4" s="10"/>
      <c r="Y4" s="10"/>
      <c r="AB4" s="8">
        <f t="shared" si="5"/>
        <v>39</v>
      </c>
      <c r="AC4" s="4" t="str">
        <f t="shared" si="6"/>
        <v>Čechová Emma</v>
      </c>
      <c r="AD4" s="4" t="str">
        <f t="shared" si="7"/>
        <v>Šk arkádia Galanta</v>
      </c>
      <c r="AE4" s="4">
        <f t="shared" si="8"/>
        <v>346</v>
      </c>
      <c r="AF4" s="4">
        <f t="shared" si="9"/>
        <v>2</v>
      </c>
    </row>
    <row r="5" spans="1:32" x14ac:dyDescent="0.25">
      <c r="A5" s="8">
        <v>37</v>
      </c>
      <c r="B5" s="4" t="s">
        <v>25</v>
      </c>
      <c r="C5" s="4" t="s">
        <v>26</v>
      </c>
      <c r="D5" s="8">
        <v>97</v>
      </c>
      <c r="E5" s="8">
        <v>98</v>
      </c>
      <c r="F5" s="8">
        <v>97</v>
      </c>
      <c r="G5" s="8">
        <f t="shared" si="0"/>
        <v>292</v>
      </c>
      <c r="H5" s="4">
        <v>2</v>
      </c>
      <c r="I5" s="4">
        <v>6</v>
      </c>
      <c r="J5" s="4">
        <v>4</v>
      </c>
      <c r="K5" s="4">
        <f t="shared" si="1"/>
        <v>24</v>
      </c>
      <c r="L5" s="4">
        <v>6</v>
      </c>
      <c r="M5" s="4">
        <v>0</v>
      </c>
      <c r="N5" s="4">
        <v>5</v>
      </c>
      <c r="O5" s="4">
        <f t="shared" si="2"/>
        <v>22</v>
      </c>
      <c r="P5" s="4">
        <f t="shared" si="3"/>
        <v>338</v>
      </c>
      <c r="Q5" s="8">
        <f t="shared" si="4"/>
        <v>3</v>
      </c>
      <c r="S5" s="10"/>
      <c r="T5" s="10"/>
      <c r="U5" s="10"/>
      <c r="V5" s="10"/>
      <c r="W5" s="10"/>
      <c r="X5" s="10"/>
      <c r="Y5" s="10"/>
      <c r="AB5" s="8">
        <f t="shared" si="5"/>
        <v>37</v>
      </c>
      <c r="AC5" s="4" t="str">
        <f t="shared" si="6"/>
        <v>Pražáková Elena</v>
      </c>
      <c r="AD5" s="4" t="str">
        <f t="shared" si="7"/>
        <v>Sportovní akademie P&amp;M</v>
      </c>
      <c r="AE5" s="4">
        <f t="shared" si="8"/>
        <v>338</v>
      </c>
      <c r="AF5" s="4">
        <f t="shared" si="9"/>
        <v>3</v>
      </c>
    </row>
    <row r="6" spans="1:32" x14ac:dyDescent="0.25">
      <c r="A6" s="8">
        <v>34</v>
      </c>
      <c r="B6" s="4" t="s">
        <v>27</v>
      </c>
      <c r="C6" s="4" t="s">
        <v>26</v>
      </c>
      <c r="D6" s="8">
        <v>82.5</v>
      </c>
      <c r="E6" s="8">
        <v>87</v>
      </c>
      <c r="F6" s="8">
        <v>89</v>
      </c>
      <c r="G6" s="8">
        <f t="shared" si="0"/>
        <v>258.5</v>
      </c>
      <c r="H6" s="4">
        <v>9</v>
      </c>
      <c r="I6" s="4">
        <v>8</v>
      </c>
      <c r="J6" s="4">
        <v>8</v>
      </c>
      <c r="K6" s="4">
        <f t="shared" si="1"/>
        <v>50</v>
      </c>
      <c r="L6" s="4">
        <v>7</v>
      </c>
      <c r="M6" s="4">
        <v>0</v>
      </c>
      <c r="N6" s="4">
        <v>5</v>
      </c>
      <c r="O6" s="4">
        <f t="shared" si="2"/>
        <v>24</v>
      </c>
      <c r="P6" s="4">
        <f t="shared" si="3"/>
        <v>332.5</v>
      </c>
      <c r="Q6" s="8">
        <f t="shared" si="4"/>
        <v>4</v>
      </c>
      <c r="S6" s="10"/>
      <c r="T6" s="10"/>
      <c r="U6" s="10"/>
      <c r="V6" s="10"/>
      <c r="W6" s="10"/>
      <c r="X6" s="10"/>
      <c r="Y6" s="10"/>
      <c r="AB6" s="8">
        <f t="shared" si="5"/>
        <v>34</v>
      </c>
      <c r="AC6" s="4" t="str">
        <f t="shared" si="6"/>
        <v>Panaiot Milana</v>
      </c>
      <c r="AD6" s="4" t="str">
        <f t="shared" si="7"/>
        <v>Sportovní akademie P&amp;M</v>
      </c>
      <c r="AE6" s="4">
        <f t="shared" si="8"/>
        <v>332.5</v>
      </c>
      <c r="AF6" s="4">
        <f t="shared" si="9"/>
        <v>4</v>
      </c>
    </row>
    <row r="7" spans="1:32" x14ac:dyDescent="0.25">
      <c r="A7" s="8">
        <v>42</v>
      </c>
      <c r="B7" s="4" t="s">
        <v>28</v>
      </c>
      <c r="C7" s="4" t="s">
        <v>29</v>
      </c>
      <c r="D7" s="8">
        <v>78</v>
      </c>
      <c r="E7" s="8">
        <v>81</v>
      </c>
      <c r="F7" s="8">
        <v>82</v>
      </c>
      <c r="G7" s="8">
        <f t="shared" si="0"/>
        <v>241</v>
      </c>
      <c r="H7" s="4">
        <v>6</v>
      </c>
      <c r="I7" s="4">
        <v>7</v>
      </c>
      <c r="J7" s="4">
        <v>8</v>
      </c>
      <c r="K7" s="4">
        <f t="shared" si="1"/>
        <v>42</v>
      </c>
      <c r="L7" s="4">
        <v>7</v>
      </c>
      <c r="M7" s="4">
        <v>1</v>
      </c>
      <c r="N7" s="4">
        <v>5</v>
      </c>
      <c r="O7" s="4">
        <f t="shared" si="2"/>
        <v>26</v>
      </c>
      <c r="P7" s="4">
        <f t="shared" si="3"/>
        <v>309</v>
      </c>
      <c r="Q7" s="8">
        <f t="shared" si="4"/>
        <v>5</v>
      </c>
      <c r="S7" s="10"/>
      <c r="T7" s="10"/>
      <c r="U7" s="10"/>
      <c r="V7" s="10"/>
      <c r="W7" s="10"/>
      <c r="X7" s="10"/>
      <c r="Y7" s="10"/>
      <c r="AB7" s="8">
        <f t="shared" si="5"/>
        <v>42</v>
      </c>
      <c r="AC7" s="4" t="str">
        <f t="shared" si="6"/>
        <v>Kulhavá Klára</v>
      </c>
      <c r="AD7" s="4" t="str">
        <f t="shared" si="7"/>
        <v>Gym Fit Kutná Hora</v>
      </c>
      <c r="AE7" s="4">
        <f t="shared" si="8"/>
        <v>309</v>
      </c>
      <c r="AF7" s="4">
        <f t="shared" si="9"/>
        <v>5</v>
      </c>
    </row>
    <row r="8" spans="1:32" x14ac:dyDescent="0.25">
      <c r="A8" s="8">
        <v>35</v>
      </c>
      <c r="B8" s="4" t="s">
        <v>30</v>
      </c>
      <c r="C8" s="4" t="s">
        <v>22</v>
      </c>
      <c r="D8" s="8">
        <v>71.5</v>
      </c>
      <c r="E8" s="8">
        <v>73</v>
      </c>
      <c r="F8" s="8">
        <v>76</v>
      </c>
      <c r="G8" s="8">
        <f t="shared" si="0"/>
        <v>220.5</v>
      </c>
      <c r="H8" s="4">
        <v>2</v>
      </c>
      <c r="I8" s="4">
        <v>6</v>
      </c>
      <c r="J8" s="4">
        <v>7</v>
      </c>
      <c r="K8" s="4">
        <f t="shared" si="1"/>
        <v>30</v>
      </c>
      <c r="L8" s="4">
        <v>6</v>
      </c>
      <c r="M8" s="4">
        <v>1</v>
      </c>
      <c r="N8" s="4">
        <v>5</v>
      </c>
      <c r="O8" s="4">
        <f t="shared" si="2"/>
        <v>24</v>
      </c>
      <c r="P8" s="4">
        <f t="shared" si="3"/>
        <v>274.5</v>
      </c>
      <c r="Q8" s="8">
        <f t="shared" si="4"/>
        <v>6</v>
      </c>
      <c r="S8" s="10"/>
      <c r="T8" s="10"/>
      <c r="U8" s="10"/>
      <c r="V8" s="10"/>
      <c r="W8" s="10"/>
      <c r="X8" s="10"/>
      <c r="Y8" s="10"/>
      <c r="AB8" s="8">
        <f t="shared" si="5"/>
        <v>35</v>
      </c>
      <c r="AC8" s="4" t="str">
        <f t="shared" si="6"/>
        <v>Dočekalová Beáta</v>
      </c>
      <c r="AD8" s="4" t="str">
        <f t="shared" si="7"/>
        <v>Sportovní studio Jindry Šípkové</v>
      </c>
      <c r="AE8" s="4">
        <f t="shared" si="8"/>
        <v>274.5</v>
      </c>
      <c r="AF8" s="4">
        <f t="shared" si="9"/>
        <v>6</v>
      </c>
    </row>
    <row r="9" spans="1:32" x14ac:dyDescent="0.25">
      <c r="A9" s="8">
        <v>33</v>
      </c>
      <c r="B9" s="4" t="s">
        <v>31</v>
      </c>
      <c r="C9" s="4" t="s">
        <v>24</v>
      </c>
      <c r="D9" s="8">
        <v>68</v>
      </c>
      <c r="E9" s="8">
        <v>63</v>
      </c>
      <c r="F9" s="8">
        <v>75</v>
      </c>
      <c r="G9" s="8">
        <f t="shared" si="0"/>
        <v>206</v>
      </c>
      <c r="H9" s="4">
        <v>1</v>
      </c>
      <c r="I9" s="4">
        <v>7</v>
      </c>
      <c r="J9" s="4">
        <v>2</v>
      </c>
      <c r="K9" s="4">
        <f t="shared" si="1"/>
        <v>20</v>
      </c>
      <c r="L9" s="4">
        <v>8</v>
      </c>
      <c r="M9" s="4">
        <v>2</v>
      </c>
      <c r="N9" s="4">
        <v>5</v>
      </c>
      <c r="O9" s="4">
        <f t="shared" si="2"/>
        <v>30</v>
      </c>
      <c r="P9" s="4">
        <f t="shared" si="3"/>
        <v>256</v>
      </c>
      <c r="Q9" s="8">
        <f t="shared" si="4"/>
        <v>7</v>
      </c>
      <c r="S9" s="10"/>
      <c r="T9" s="10"/>
      <c r="U9" s="10"/>
      <c r="V9" s="10"/>
      <c r="W9" s="10"/>
      <c r="X9" s="10"/>
      <c r="Y9" s="10"/>
      <c r="AB9" s="8">
        <f t="shared" si="5"/>
        <v>33</v>
      </c>
      <c r="AC9" s="4" t="str">
        <f t="shared" si="6"/>
        <v>Adamčíková Nela</v>
      </c>
      <c r="AD9" s="4" t="str">
        <f t="shared" si="7"/>
        <v>Šk arkádia Galanta</v>
      </c>
      <c r="AE9" s="4">
        <f t="shared" si="8"/>
        <v>256</v>
      </c>
      <c r="AF9" s="4">
        <f t="shared" si="9"/>
        <v>7</v>
      </c>
    </row>
    <row r="10" spans="1:32" x14ac:dyDescent="0.25">
      <c r="A10" s="8">
        <v>41</v>
      </c>
      <c r="B10" s="4" t="s">
        <v>32</v>
      </c>
      <c r="C10" s="4" t="s">
        <v>24</v>
      </c>
      <c r="D10" s="8">
        <v>60</v>
      </c>
      <c r="E10" s="8">
        <v>63</v>
      </c>
      <c r="F10" s="8">
        <v>60</v>
      </c>
      <c r="G10" s="8">
        <f t="shared" si="0"/>
        <v>183</v>
      </c>
      <c r="H10" s="4">
        <v>4</v>
      </c>
      <c r="I10" s="4">
        <v>7</v>
      </c>
      <c r="J10" s="4">
        <v>3</v>
      </c>
      <c r="K10" s="4">
        <f t="shared" si="1"/>
        <v>28</v>
      </c>
      <c r="L10" s="4">
        <v>9</v>
      </c>
      <c r="M10" s="4">
        <v>2</v>
      </c>
      <c r="N10" s="4">
        <v>5</v>
      </c>
      <c r="O10" s="4">
        <f t="shared" si="2"/>
        <v>32</v>
      </c>
      <c r="P10" s="4">
        <f t="shared" si="3"/>
        <v>243</v>
      </c>
      <c r="Q10" s="8">
        <f t="shared" si="4"/>
        <v>8</v>
      </c>
      <c r="S10" s="10"/>
      <c r="T10" s="10"/>
      <c r="U10" s="10"/>
      <c r="V10" s="10"/>
      <c r="W10" s="10"/>
      <c r="X10" s="10"/>
      <c r="Y10" s="10"/>
      <c r="AB10" s="8">
        <f t="shared" si="5"/>
        <v>41</v>
      </c>
      <c r="AC10" s="4" t="str">
        <f t="shared" si="6"/>
        <v>Křižanová Sabina</v>
      </c>
      <c r="AD10" s="4" t="str">
        <f t="shared" si="7"/>
        <v>Šk arkádia Galanta</v>
      </c>
      <c r="AE10" s="4">
        <f t="shared" si="8"/>
        <v>243</v>
      </c>
      <c r="AF10" s="4">
        <f t="shared" si="9"/>
        <v>8</v>
      </c>
    </row>
    <row r="11" spans="1:32" x14ac:dyDescent="0.25">
      <c r="A11" s="8">
        <v>43</v>
      </c>
      <c r="B11" s="4" t="s">
        <v>33</v>
      </c>
      <c r="C11" s="4" t="s">
        <v>26</v>
      </c>
      <c r="D11" s="8">
        <v>53</v>
      </c>
      <c r="E11" s="8">
        <v>63</v>
      </c>
      <c r="F11" s="8">
        <v>59</v>
      </c>
      <c r="G11" s="8">
        <f t="shared" si="0"/>
        <v>175</v>
      </c>
      <c r="H11" s="4">
        <v>6</v>
      </c>
      <c r="I11" s="4">
        <v>7</v>
      </c>
      <c r="J11" s="4">
        <v>4</v>
      </c>
      <c r="K11" s="4">
        <f t="shared" si="1"/>
        <v>34</v>
      </c>
      <c r="L11" s="4">
        <v>8</v>
      </c>
      <c r="M11" s="4">
        <v>0</v>
      </c>
      <c r="N11" s="4">
        <v>5</v>
      </c>
      <c r="O11" s="4">
        <f t="shared" si="2"/>
        <v>26</v>
      </c>
      <c r="P11" s="4">
        <f t="shared" si="3"/>
        <v>235</v>
      </c>
      <c r="Q11" s="8">
        <f t="shared" si="4"/>
        <v>9</v>
      </c>
      <c r="S11" s="10"/>
      <c r="T11" s="10"/>
      <c r="U11" s="10"/>
      <c r="V11" s="10"/>
      <c r="W11" s="10"/>
      <c r="X11" s="10"/>
      <c r="Y11" s="10"/>
      <c r="AB11" s="8">
        <f t="shared" si="5"/>
        <v>43</v>
      </c>
      <c r="AC11" s="4" t="str">
        <f t="shared" si="6"/>
        <v>Martásková Daniela</v>
      </c>
      <c r="AD11" s="4" t="str">
        <f t="shared" si="7"/>
        <v>Sportovní akademie P&amp;M</v>
      </c>
      <c r="AE11" s="4">
        <f t="shared" si="8"/>
        <v>235</v>
      </c>
      <c r="AF11" s="4">
        <f t="shared" si="9"/>
        <v>9</v>
      </c>
    </row>
    <row r="12" spans="1:32" x14ac:dyDescent="0.25">
      <c r="A12" s="8">
        <v>31</v>
      </c>
      <c r="B12" s="4" t="s">
        <v>34</v>
      </c>
      <c r="C12" s="4" t="s">
        <v>26</v>
      </c>
      <c r="D12" s="8">
        <v>61</v>
      </c>
      <c r="E12" s="8">
        <v>59</v>
      </c>
      <c r="F12" s="8">
        <v>62</v>
      </c>
      <c r="G12" s="8">
        <f t="shared" si="0"/>
        <v>182</v>
      </c>
      <c r="H12" s="4">
        <v>5</v>
      </c>
      <c r="I12" s="4">
        <v>4</v>
      </c>
      <c r="J12" s="4">
        <v>4</v>
      </c>
      <c r="K12" s="4">
        <f t="shared" si="1"/>
        <v>26</v>
      </c>
      <c r="L12" s="4">
        <v>8</v>
      </c>
      <c r="M12" s="4">
        <v>0</v>
      </c>
      <c r="N12" s="4">
        <v>5</v>
      </c>
      <c r="O12" s="4">
        <f t="shared" si="2"/>
        <v>26</v>
      </c>
      <c r="P12" s="4">
        <f t="shared" si="3"/>
        <v>234</v>
      </c>
      <c r="Q12" s="8">
        <f t="shared" si="4"/>
        <v>10</v>
      </c>
      <c r="S12" s="10"/>
      <c r="T12" s="10"/>
      <c r="U12" s="10"/>
      <c r="V12" s="10"/>
      <c r="W12" s="10"/>
      <c r="X12" s="10"/>
      <c r="Y12" s="10"/>
      <c r="AB12" s="8">
        <f t="shared" si="5"/>
        <v>31</v>
      </c>
      <c r="AC12" s="4" t="str">
        <f t="shared" si="6"/>
        <v>Bilkova Lara</v>
      </c>
      <c r="AD12" s="4" t="str">
        <f t="shared" si="7"/>
        <v>Sportovní akademie P&amp;M</v>
      </c>
      <c r="AE12" s="4">
        <f t="shared" si="8"/>
        <v>234</v>
      </c>
      <c r="AF12" s="4">
        <f t="shared" si="9"/>
        <v>10</v>
      </c>
    </row>
    <row r="13" spans="1:32" x14ac:dyDescent="0.25">
      <c r="A13" s="8">
        <v>38</v>
      </c>
      <c r="B13" s="4" t="s">
        <v>35</v>
      </c>
      <c r="C13" s="4" t="s">
        <v>36</v>
      </c>
      <c r="D13" s="8">
        <v>48.5</v>
      </c>
      <c r="E13" s="8">
        <v>50</v>
      </c>
      <c r="F13" s="8">
        <v>53</v>
      </c>
      <c r="G13" s="8">
        <f t="shared" si="0"/>
        <v>151.5</v>
      </c>
      <c r="H13" s="4">
        <v>3</v>
      </c>
      <c r="I13" s="4">
        <v>4</v>
      </c>
      <c r="J13" s="4">
        <v>2</v>
      </c>
      <c r="K13" s="4">
        <f t="shared" si="1"/>
        <v>18</v>
      </c>
      <c r="L13" s="4">
        <v>7</v>
      </c>
      <c r="M13" s="4">
        <v>0</v>
      </c>
      <c r="N13" s="4">
        <v>5</v>
      </c>
      <c r="O13" s="4">
        <f t="shared" si="2"/>
        <v>24</v>
      </c>
      <c r="P13" s="4">
        <f t="shared" si="3"/>
        <v>193.5</v>
      </c>
      <c r="Q13" s="8">
        <f t="shared" si="4"/>
        <v>11</v>
      </c>
      <c r="S13" s="10"/>
      <c r="T13" s="10"/>
      <c r="U13" s="10"/>
      <c r="V13" s="10"/>
      <c r="W13" s="10"/>
      <c r="X13" s="10"/>
      <c r="Y13" s="10"/>
      <c r="AB13" s="8">
        <f t="shared" si="5"/>
        <v>38</v>
      </c>
      <c r="AC13" s="4" t="str">
        <f t="shared" si="6"/>
        <v>Úlehlová Veronika</v>
      </c>
      <c r="AD13" s="4" t="str">
        <f t="shared" si="7"/>
        <v>All stars Fitness TJ Sokol Lužice</v>
      </c>
      <c r="AE13" s="4">
        <f t="shared" si="8"/>
        <v>193.5</v>
      </c>
      <c r="AF13" s="4">
        <f t="shared" si="9"/>
        <v>11</v>
      </c>
    </row>
    <row r="14" spans="1:32" x14ac:dyDescent="0.25">
      <c r="A14" s="8">
        <v>36</v>
      </c>
      <c r="B14" s="4" t="s">
        <v>37</v>
      </c>
      <c r="C14" s="4" t="s">
        <v>29</v>
      </c>
      <c r="D14" s="8">
        <v>47</v>
      </c>
      <c r="E14" s="8">
        <v>40</v>
      </c>
      <c r="F14" s="8">
        <v>52.5</v>
      </c>
      <c r="G14" s="8">
        <f t="shared" si="0"/>
        <v>139.5</v>
      </c>
      <c r="H14" s="4">
        <v>3</v>
      </c>
      <c r="I14" s="4">
        <v>7</v>
      </c>
      <c r="J14" s="4">
        <v>5</v>
      </c>
      <c r="K14" s="4">
        <f t="shared" si="1"/>
        <v>30</v>
      </c>
      <c r="L14" s="4">
        <v>5</v>
      </c>
      <c r="M14" s="4">
        <v>0</v>
      </c>
      <c r="N14" s="4">
        <v>4</v>
      </c>
      <c r="O14" s="4">
        <f t="shared" si="2"/>
        <v>18</v>
      </c>
      <c r="P14" s="4">
        <f t="shared" si="3"/>
        <v>187.5</v>
      </c>
      <c r="Q14" s="8">
        <f t="shared" si="4"/>
        <v>12</v>
      </c>
      <c r="S14" s="10"/>
      <c r="T14" s="10"/>
      <c r="U14" s="10"/>
      <c r="V14" s="10"/>
      <c r="W14" s="10"/>
      <c r="X14" s="10"/>
      <c r="Y14" s="10"/>
      <c r="AB14" s="8">
        <f t="shared" si="5"/>
        <v>36</v>
      </c>
      <c r="AC14" s="4" t="str">
        <f t="shared" si="6"/>
        <v>Hálová Leontýna</v>
      </c>
      <c r="AD14" s="4" t="str">
        <f t="shared" si="7"/>
        <v>Gym Fit Kutná Hora</v>
      </c>
      <c r="AE14" s="4">
        <f t="shared" si="8"/>
        <v>187.5</v>
      </c>
      <c r="AF14" s="4">
        <f t="shared" si="9"/>
        <v>12</v>
      </c>
    </row>
    <row r="15" spans="1:32" x14ac:dyDescent="0.25">
      <c r="O15" t="s">
        <v>38</v>
      </c>
      <c r="AB15" s="8"/>
      <c r="AC15" s="4"/>
      <c r="AD15" s="4"/>
      <c r="AE15" s="4"/>
      <c r="AF15" s="4"/>
    </row>
    <row r="16" spans="1:32" x14ac:dyDescent="0.25">
      <c r="AB16" s="7"/>
      <c r="AE16" s="7"/>
      <c r="AF16" s="7"/>
    </row>
    <row r="17" spans="2:32" x14ac:dyDescent="0.25">
      <c r="AB17" s="7"/>
      <c r="AE17" s="7"/>
      <c r="AF17" s="7"/>
    </row>
    <row r="18" spans="2:32" x14ac:dyDescent="0.25">
      <c r="B18" t="s">
        <v>39</v>
      </c>
      <c r="C18" t="s">
        <v>40</v>
      </c>
      <c r="D18" t="s">
        <v>41</v>
      </c>
      <c r="AB18" s="7"/>
      <c r="AE18" s="7"/>
      <c r="AF18" s="7"/>
    </row>
    <row r="19" spans="2:32" x14ac:dyDescent="0.25">
      <c r="C19" t="s">
        <v>42</v>
      </c>
      <c r="D19" t="s">
        <v>43</v>
      </c>
    </row>
    <row r="20" spans="2:32" x14ac:dyDescent="0.25">
      <c r="C20" t="s">
        <v>44</v>
      </c>
      <c r="D20" t="s">
        <v>45</v>
      </c>
    </row>
    <row r="21" spans="2:32" x14ac:dyDescent="0.25">
      <c r="C21" t="s">
        <v>46</v>
      </c>
      <c r="D21" t="s">
        <v>47</v>
      </c>
    </row>
    <row r="22" spans="2:32" x14ac:dyDescent="0.25">
      <c r="C22" t="s">
        <v>48</v>
      </c>
      <c r="D22" t="s">
        <v>49</v>
      </c>
    </row>
    <row r="23" spans="2:32" x14ac:dyDescent="0.25">
      <c r="C23" t="s">
        <v>38</v>
      </c>
    </row>
  </sheetData>
  <mergeCells count="7">
    <mergeCell ref="W1:Y1"/>
    <mergeCell ref="AB1:AD1"/>
    <mergeCell ref="A1:C1"/>
    <mergeCell ref="D1:G1"/>
    <mergeCell ref="H1:K1"/>
    <mergeCell ref="L1:O1"/>
    <mergeCell ref="T1:V1"/>
  </mergeCells>
  <pageMargins left="0.7" right="0.7" top="0.78749999999999998" bottom="0.78749999999999998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14"/>
  <sheetViews>
    <sheetView zoomScaleNormal="100" workbookViewId="0">
      <selection activeCell="S1" sqref="S1:Y10"/>
    </sheetView>
  </sheetViews>
  <sheetFormatPr defaultColWidth="8.59765625" defaultRowHeight="13.8" x14ac:dyDescent="0.25"/>
  <cols>
    <col min="1" max="1" width="8.796875" customWidth="1"/>
    <col min="2" max="2" width="19.19921875" customWidth="1"/>
    <col min="3" max="3" width="27.5" customWidth="1"/>
    <col min="4" max="4" width="5.19921875" customWidth="1"/>
    <col min="5" max="5" width="6" customWidth="1"/>
    <col min="6" max="6" width="5.59765625" customWidth="1"/>
    <col min="7" max="7" width="6.69921875" customWidth="1"/>
    <col min="8" max="8" width="6.19921875" customWidth="1"/>
    <col min="9" max="9" width="9.3984375" customWidth="1"/>
    <col min="10" max="10" width="7.8984375" customWidth="1"/>
    <col min="11" max="11" width="5.69921875" customWidth="1"/>
    <col min="12" max="12" width="6.8984375" customWidth="1"/>
    <col min="13" max="13" width="9.19921875" customWidth="1"/>
    <col min="14" max="14" width="12" customWidth="1"/>
    <col min="15" max="15" width="6.3984375" customWidth="1"/>
    <col min="16" max="16" width="8.3984375" customWidth="1"/>
    <col min="17" max="17" width="7.09765625" customWidth="1"/>
    <col min="18" max="18" width="10.69921875" customWidth="1"/>
    <col min="19" max="21" width="5.8984375" customWidth="1"/>
    <col min="22" max="22" width="5.69921875" customWidth="1"/>
    <col min="23" max="23" width="6.3984375" customWidth="1"/>
    <col min="24" max="24" width="4.796875" customWidth="1"/>
    <col min="25" max="25" width="6.296875" customWidth="1"/>
    <col min="26" max="27" width="10.69921875" customWidth="1"/>
    <col min="28" max="28" width="6.3984375" customWidth="1"/>
    <col min="29" max="29" width="17.59765625" customWidth="1"/>
    <col min="30" max="30" width="26.3984375" customWidth="1"/>
    <col min="31" max="31" width="10.69921875" customWidth="1"/>
    <col min="32" max="32" width="7.5" customWidth="1"/>
    <col min="33" max="33" width="8.69921875" customWidth="1"/>
  </cols>
  <sheetData>
    <row r="1" spans="1:32" x14ac:dyDescent="0.25">
      <c r="A1" s="2" t="s">
        <v>50</v>
      </c>
      <c r="B1" s="2"/>
      <c r="C1" s="2"/>
      <c r="D1" s="1" t="s">
        <v>1</v>
      </c>
      <c r="E1" s="1"/>
      <c r="F1" s="1"/>
      <c r="G1" s="1"/>
      <c r="H1" s="1" t="s">
        <v>2</v>
      </c>
      <c r="I1" s="1"/>
      <c r="J1" s="1"/>
      <c r="K1" s="1"/>
      <c r="L1" s="1" t="s">
        <v>3</v>
      </c>
      <c r="M1" s="1"/>
      <c r="N1" s="1"/>
      <c r="O1" s="1"/>
      <c r="P1" s="3"/>
      <c r="Q1" s="3"/>
      <c r="S1" s="10"/>
      <c r="T1" s="11"/>
      <c r="U1" s="11"/>
      <c r="V1" s="11"/>
      <c r="W1" s="11"/>
      <c r="X1" s="11"/>
      <c r="Y1" s="11"/>
      <c r="AB1" s="2" t="s">
        <v>51</v>
      </c>
      <c r="AC1" s="2"/>
      <c r="AD1" s="2"/>
    </row>
    <row r="2" spans="1:32" s="7" customFormat="1" x14ac:dyDescent="0.25">
      <c r="A2" s="5" t="s">
        <v>5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  <c r="G2" s="5" t="s">
        <v>11</v>
      </c>
      <c r="H2" s="5" t="s">
        <v>12</v>
      </c>
      <c r="I2" s="5" t="s">
        <v>13</v>
      </c>
      <c r="J2" s="5" t="s">
        <v>14</v>
      </c>
      <c r="K2" s="5" t="s">
        <v>11</v>
      </c>
      <c r="L2" s="5" t="s">
        <v>15</v>
      </c>
      <c r="M2" s="5" t="s">
        <v>16</v>
      </c>
      <c r="N2" s="6" t="s">
        <v>17</v>
      </c>
      <c r="O2" s="5" t="s">
        <v>11</v>
      </c>
      <c r="P2" s="5" t="s">
        <v>18</v>
      </c>
      <c r="Q2" s="5" t="s">
        <v>19</v>
      </c>
      <c r="S2" s="12"/>
      <c r="T2" s="12"/>
      <c r="U2" s="12"/>
      <c r="V2" s="12"/>
      <c r="W2" s="12"/>
      <c r="X2" s="12"/>
      <c r="Y2" s="12"/>
      <c r="AB2" s="5" t="s">
        <v>20</v>
      </c>
      <c r="AC2" s="5" t="s">
        <v>6</v>
      </c>
      <c r="AD2" s="5" t="s">
        <v>7</v>
      </c>
      <c r="AE2" s="5" t="s">
        <v>18</v>
      </c>
      <c r="AF2" s="5" t="s">
        <v>19</v>
      </c>
    </row>
    <row r="3" spans="1:32" x14ac:dyDescent="0.25">
      <c r="A3" s="8">
        <v>55</v>
      </c>
      <c r="B3" s="4" t="s">
        <v>52</v>
      </c>
      <c r="C3" s="4" t="s">
        <v>29</v>
      </c>
      <c r="D3" s="8">
        <v>108</v>
      </c>
      <c r="E3" s="8">
        <v>93</v>
      </c>
      <c r="F3" s="8">
        <v>102</v>
      </c>
      <c r="G3" s="8">
        <f t="shared" ref="G3:G10" si="0">D3+E3+F3</f>
        <v>303</v>
      </c>
      <c r="H3" s="4">
        <v>6</v>
      </c>
      <c r="I3" s="4">
        <v>4</v>
      </c>
      <c r="J3" s="4">
        <v>7</v>
      </c>
      <c r="K3" s="4">
        <f t="shared" ref="K3:K10" si="1">(H3+I3+J3)*2</f>
        <v>34</v>
      </c>
      <c r="L3" s="4">
        <v>8</v>
      </c>
      <c r="M3" s="4">
        <v>0</v>
      </c>
      <c r="N3" s="4">
        <v>5</v>
      </c>
      <c r="O3" s="4">
        <f t="shared" ref="O3:O10" si="2">(L3+M3+N3)*2</f>
        <v>26</v>
      </c>
      <c r="P3" s="4">
        <f t="shared" ref="P3:P10" si="3">G3+K3+O3</f>
        <v>363</v>
      </c>
      <c r="Q3" s="8">
        <f t="shared" ref="Q3:Q10" si="4">_xlfn.RANK.EQ(P3,$P$3:$P$10,0)</f>
        <v>1</v>
      </c>
      <c r="S3" s="10"/>
      <c r="T3" s="10"/>
      <c r="U3" s="10"/>
      <c r="V3" s="10"/>
      <c r="W3" s="10"/>
      <c r="X3" s="10"/>
      <c r="Y3" s="10"/>
      <c r="AB3" s="8">
        <f t="shared" ref="AB3:AD4" si="5">A3</f>
        <v>55</v>
      </c>
      <c r="AC3" s="4" t="str">
        <f t="shared" si="5"/>
        <v>Malimánková Sára</v>
      </c>
      <c r="AD3" s="4" t="str">
        <f t="shared" si="5"/>
        <v>Gym Fit Kutná Hora</v>
      </c>
      <c r="AE3" s="4">
        <f>P3</f>
        <v>363</v>
      </c>
      <c r="AF3" s="4">
        <f>Q3</f>
        <v>1</v>
      </c>
    </row>
    <row r="4" spans="1:32" x14ac:dyDescent="0.25">
      <c r="A4" s="8">
        <v>48</v>
      </c>
      <c r="B4" s="4" t="s">
        <v>53</v>
      </c>
      <c r="C4" s="4" t="s">
        <v>26</v>
      </c>
      <c r="D4" s="8">
        <v>92</v>
      </c>
      <c r="E4" s="8">
        <v>90</v>
      </c>
      <c r="F4" s="8">
        <v>97</v>
      </c>
      <c r="G4" s="8">
        <f t="shared" si="0"/>
        <v>279</v>
      </c>
      <c r="H4" s="4">
        <v>2</v>
      </c>
      <c r="I4" s="4">
        <v>7</v>
      </c>
      <c r="J4" s="4">
        <v>8</v>
      </c>
      <c r="K4" s="4">
        <f t="shared" si="1"/>
        <v>34</v>
      </c>
      <c r="L4" s="4">
        <v>8</v>
      </c>
      <c r="M4" s="4">
        <v>0</v>
      </c>
      <c r="N4" s="4">
        <v>5</v>
      </c>
      <c r="O4" s="4">
        <f t="shared" si="2"/>
        <v>26</v>
      </c>
      <c r="P4" s="4">
        <f t="shared" si="3"/>
        <v>339</v>
      </c>
      <c r="Q4" s="8">
        <f t="shared" si="4"/>
        <v>2</v>
      </c>
      <c r="S4" s="10"/>
      <c r="T4" s="10"/>
      <c r="U4" s="10"/>
      <c r="V4" s="10"/>
      <c r="W4" s="10"/>
      <c r="X4" s="10"/>
      <c r="Y4" s="10"/>
      <c r="AB4" s="8">
        <f t="shared" si="5"/>
        <v>48</v>
      </c>
      <c r="AC4" s="4" t="str">
        <f t="shared" si="5"/>
        <v>Holušová Adéla</v>
      </c>
      <c r="AD4" s="4" t="str">
        <f t="shared" si="5"/>
        <v>Sportovní akademie P&amp;M</v>
      </c>
      <c r="AE4" s="4">
        <f>P4</f>
        <v>339</v>
      </c>
      <c r="AF4" s="4">
        <f>Q4</f>
        <v>2</v>
      </c>
    </row>
    <row r="5" spans="1:32" x14ac:dyDescent="0.25">
      <c r="A5" s="8">
        <f>A4+1</f>
        <v>49</v>
      </c>
      <c r="B5" s="4" t="s">
        <v>54</v>
      </c>
      <c r="C5" s="4" t="s">
        <v>55</v>
      </c>
      <c r="D5" s="8">
        <v>88</v>
      </c>
      <c r="E5" s="8">
        <v>86</v>
      </c>
      <c r="F5" s="8">
        <v>88</v>
      </c>
      <c r="G5" s="8">
        <f t="shared" si="0"/>
        <v>262</v>
      </c>
      <c r="H5" s="4">
        <v>3</v>
      </c>
      <c r="I5" s="4">
        <v>7</v>
      </c>
      <c r="J5" s="4">
        <v>7</v>
      </c>
      <c r="K5" s="4">
        <f t="shared" si="1"/>
        <v>34</v>
      </c>
      <c r="L5" s="4">
        <v>9</v>
      </c>
      <c r="M5" s="4">
        <v>0</v>
      </c>
      <c r="N5" s="4">
        <v>5</v>
      </c>
      <c r="O5" s="4">
        <f t="shared" si="2"/>
        <v>28</v>
      </c>
      <c r="P5" s="4">
        <f t="shared" si="3"/>
        <v>324</v>
      </c>
      <c r="Q5" s="8">
        <f t="shared" si="4"/>
        <v>3</v>
      </c>
      <c r="S5" s="10"/>
      <c r="T5" s="10"/>
      <c r="U5" s="10"/>
      <c r="V5" s="10"/>
      <c r="W5" s="10"/>
      <c r="X5" s="10"/>
      <c r="Y5" s="10"/>
      <c r="AB5" s="8"/>
      <c r="AC5" s="4"/>
      <c r="AD5" s="4"/>
      <c r="AE5" s="4"/>
      <c r="AF5" s="4"/>
    </row>
    <row r="6" spans="1:32" x14ac:dyDescent="0.25">
      <c r="A6" s="8">
        <f>A5+1</f>
        <v>50</v>
      </c>
      <c r="B6" s="4" t="s">
        <v>56</v>
      </c>
      <c r="C6" s="4" t="s">
        <v>26</v>
      </c>
      <c r="D6" s="8">
        <v>83</v>
      </c>
      <c r="E6" s="8">
        <v>73</v>
      </c>
      <c r="F6" s="8">
        <v>83</v>
      </c>
      <c r="G6" s="8">
        <f t="shared" si="0"/>
        <v>239</v>
      </c>
      <c r="H6" s="4">
        <v>2</v>
      </c>
      <c r="I6" s="4">
        <v>4</v>
      </c>
      <c r="J6" s="4">
        <v>5</v>
      </c>
      <c r="K6" s="4">
        <f t="shared" si="1"/>
        <v>22</v>
      </c>
      <c r="L6" s="4">
        <v>8</v>
      </c>
      <c r="M6" s="4">
        <v>0</v>
      </c>
      <c r="N6" s="4">
        <v>5</v>
      </c>
      <c r="O6" s="4">
        <f t="shared" si="2"/>
        <v>26</v>
      </c>
      <c r="P6" s="4">
        <f t="shared" si="3"/>
        <v>287</v>
      </c>
      <c r="Q6" s="8">
        <f t="shared" si="4"/>
        <v>4</v>
      </c>
      <c r="S6" s="10"/>
      <c r="T6" s="10"/>
      <c r="U6" s="10"/>
      <c r="V6" s="10"/>
      <c r="W6" s="10"/>
      <c r="X6" s="10"/>
      <c r="Y6" s="10"/>
      <c r="AB6" s="8"/>
      <c r="AC6" s="4"/>
      <c r="AD6" s="4"/>
      <c r="AE6" s="4"/>
      <c r="AF6" s="4"/>
    </row>
    <row r="7" spans="1:32" x14ac:dyDescent="0.25">
      <c r="A7" s="8">
        <v>53</v>
      </c>
      <c r="B7" s="4" t="s">
        <v>57</v>
      </c>
      <c r="C7" s="4" t="s">
        <v>29</v>
      </c>
      <c r="D7" s="8">
        <v>59.5</v>
      </c>
      <c r="E7" s="8">
        <v>61</v>
      </c>
      <c r="F7" s="8">
        <v>67</v>
      </c>
      <c r="G7" s="8">
        <f t="shared" si="0"/>
        <v>187.5</v>
      </c>
      <c r="H7" s="4">
        <v>6</v>
      </c>
      <c r="I7" s="4">
        <v>7</v>
      </c>
      <c r="J7" s="4">
        <v>7</v>
      </c>
      <c r="K7" s="4">
        <f t="shared" si="1"/>
        <v>40</v>
      </c>
      <c r="L7" s="4">
        <v>7</v>
      </c>
      <c r="M7" s="4">
        <v>1</v>
      </c>
      <c r="N7" s="4">
        <v>5</v>
      </c>
      <c r="O7" s="4">
        <f t="shared" si="2"/>
        <v>26</v>
      </c>
      <c r="P7" s="4">
        <f t="shared" si="3"/>
        <v>253.5</v>
      </c>
      <c r="Q7" s="8">
        <f t="shared" si="4"/>
        <v>5</v>
      </c>
      <c r="S7" s="10"/>
      <c r="T7" s="10"/>
      <c r="U7" s="10"/>
      <c r="V7" s="10"/>
      <c r="W7" s="10"/>
      <c r="X7" s="10"/>
      <c r="Y7" s="10"/>
      <c r="AB7" s="8">
        <f t="shared" ref="AB7:AD11" si="6">A7</f>
        <v>53</v>
      </c>
      <c r="AC7" s="4" t="str">
        <f t="shared" si="6"/>
        <v>Hejná Nela</v>
      </c>
      <c r="AD7" s="4" t="str">
        <f t="shared" si="6"/>
        <v>Gym Fit Kutná Hora</v>
      </c>
      <c r="AE7" s="4">
        <f t="shared" ref="AE7:AF11" si="7">P7</f>
        <v>253.5</v>
      </c>
      <c r="AF7" s="4">
        <f t="shared" si="7"/>
        <v>5</v>
      </c>
    </row>
    <row r="8" spans="1:32" x14ac:dyDescent="0.25">
      <c r="A8" s="8">
        <f>A7+1</f>
        <v>54</v>
      </c>
      <c r="B8" s="4" t="s">
        <v>58</v>
      </c>
      <c r="C8" s="4" t="s">
        <v>36</v>
      </c>
      <c r="D8" s="8">
        <v>58</v>
      </c>
      <c r="E8" s="8">
        <v>56</v>
      </c>
      <c r="F8" s="8">
        <v>53.5</v>
      </c>
      <c r="G8" s="8">
        <f t="shared" si="0"/>
        <v>167.5</v>
      </c>
      <c r="H8" s="4">
        <v>6</v>
      </c>
      <c r="I8" s="4">
        <v>4</v>
      </c>
      <c r="J8" s="4">
        <v>4</v>
      </c>
      <c r="K8" s="4">
        <f t="shared" si="1"/>
        <v>28</v>
      </c>
      <c r="L8" s="4">
        <v>7</v>
      </c>
      <c r="M8" s="4">
        <v>0</v>
      </c>
      <c r="N8" s="4">
        <v>5</v>
      </c>
      <c r="O8" s="4">
        <f t="shared" si="2"/>
        <v>24</v>
      </c>
      <c r="P8" s="4">
        <f t="shared" si="3"/>
        <v>219.5</v>
      </c>
      <c r="Q8" s="8">
        <f t="shared" si="4"/>
        <v>6</v>
      </c>
      <c r="S8" s="10"/>
      <c r="T8" s="10"/>
      <c r="U8" s="10"/>
      <c r="V8" s="10"/>
      <c r="W8" s="10"/>
      <c r="X8" s="10"/>
      <c r="Y8" s="10"/>
      <c r="AB8" s="8">
        <f t="shared" si="6"/>
        <v>54</v>
      </c>
      <c r="AC8" s="4" t="str">
        <f t="shared" si="6"/>
        <v>Knápková Barbora</v>
      </c>
      <c r="AD8" s="4" t="str">
        <f t="shared" si="6"/>
        <v>All stars Fitness TJ Sokol Lužice</v>
      </c>
      <c r="AE8" s="4">
        <f t="shared" si="7"/>
        <v>219.5</v>
      </c>
      <c r="AF8" s="4">
        <f t="shared" si="7"/>
        <v>6</v>
      </c>
    </row>
    <row r="9" spans="1:32" x14ac:dyDescent="0.25">
      <c r="A9" s="8">
        <f>A8+1</f>
        <v>55</v>
      </c>
      <c r="B9" s="4" t="s">
        <v>59</v>
      </c>
      <c r="C9" s="4" t="s">
        <v>36</v>
      </c>
      <c r="D9" s="8">
        <v>46.5</v>
      </c>
      <c r="E9" s="8">
        <v>42</v>
      </c>
      <c r="F9" s="8">
        <v>39.5</v>
      </c>
      <c r="G9" s="8">
        <f t="shared" si="0"/>
        <v>128</v>
      </c>
      <c r="H9" s="4">
        <v>7</v>
      </c>
      <c r="I9" s="4">
        <v>7</v>
      </c>
      <c r="J9" s="4">
        <v>4</v>
      </c>
      <c r="K9" s="4">
        <f t="shared" si="1"/>
        <v>36</v>
      </c>
      <c r="L9" s="4">
        <v>7</v>
      </c>
      <c r="M9" s="4">
        <v>0</v>
      </c>
      <c r="N9" s="4">
        <v>4</v>
      </c>
      <c r="O9" s="4">
        <f t="shared" si="2"/>
        <v>22</v>
      </c>
      <c r="P9" s="4">
        <f t="shared" si="3"/>
        <v>186</v>
      </c>
      <c r="Q9" s="8">
        <f t="shared" si="4"/>
        <v>7</v>
      </c>
      <c r="S9" s="10"/>
      <c r="T9" s="10"/>
      <c r="U9" s="10"/>
      <c r="V9" s="10"/>
      <c r="W9" s="10"/>
      <c r="X9" s="10"/>
      <c r="Y9" s="10"/>
      <c r="AB9" s="8">
        <f t="shared" si="6"/>
        <v>55</v>
      </c>
      <c r="AC9" s="4" t="str">
        <f t="shared" si="6"/>
        <v>Holková Viktorie</v>
      </c>
      <c r="AD9" s="4" t="str">
        <f t="shared" si="6"/>
        <v>All stars Fitness TJ Sokol Lužice</v>
      </c>
      <c r="AE9" s="4">
        <f t="shared" si="7"/>
        <v>186</v>
      </c>
      <c r="AF9" s="4">
        <f t="shared" si="7"/>
        <v>7</v>
      </c>
    </row>
    <row r="10" spans="1:32" x14ac:dyDescent="0.25">
      <c r="A10" s="8">
        <v>51</v>
      </c>
      <c r="B10" s="4" t="s">
        <v>60</v>
      </c>
      <c r="C10" s="4" t="s">
        <v>24</v>
      </c>
      <c r="D10" s="8">
        <v>41</v>
      </c>
      <c r="E10" s="8">
        <v>44</v>
      </c>
      <c r="F10" s="8">
        <v>38.5</v>
      </c>
      <c r="G10" s="8">
        <f t="shared" si="0"/>
        <v>123.5</v>
      </c>
      <c r="H10" s="4">
        <v>3</v>
      </c>
      <c r="I10" s="4">
        <v>6</v>
      </c>
      <c r="J10" s="4">
        <v>4</v>
      </c>
      <c r="K10" s="4">
        <f t="shared" si="1"/>
        <v>26</v>
      </c>
      <c r="L10" s="4">
        <v>8</v>
      </c>
      <c r="M10" s="4">
        <v>5</v>
      </c>
      <c r="N10" s="4">
        <v>5</v>
      </c>
      <c r="O10" s="4">
        <f t="shared" si="2"/>
        <v>36</v>
      </c>
      <c r="P10" s="4">
        <f t="shared" si="3"/>
        <v>185.5</v>
      </c>
      <c r="Q10" s="8">
        <f t="shared" si="4"/>
        <v>8</v>
      </c>
      <c r="S10" s="10"/>
      <c r="T10" s="10"/>
      <c r="U10" s="10"/>
      <c r="V10" s="10"/>
      <c r="W10" s="10"/>
      <c r="X10" s="10"/>
      <c r="Y10" s="10"/>
      <c r="AB10" s="8">
        <f t="shared" si="6"/>
        <v>51</v>
      </c>
      <c r="AC10" s="4" t="str">
        <f t="shared" si="6"/>
        <v>Pristavkova Simonka</v>
      </c>
      <c r="AD10" s="4" t="str">
        <f t="shared" si="6"/>
        <v>Šk arkádia Galanta</v>
      </c>
      <c r="AE10" s="4">
        <f t="shared" si="7"/>
        <v>185.5</v>
      </c>
      <c r="AF10" s="4">
        <f t="shared" si="7"/>
        <v>8</v>
      </c>
    </row>
    <row r="11" spans="1:32" x14ac:dyDescent="0.25">
      <c r="AB11" s="8">
        <f t="shared" si="6"/>
        <v>0</v>
      </c>
      <c r="AC11" s="4">
        <f t="shared" si="6"/>
        <v>0</v>
      </c>
      <c r="AD11" s="4">
        <f t="shared" si="6"/>
        <v>0</v>
      </c>
      <c r="AE11" s="4">
        <f t="shared" si="7"/>
        <v>0</v>
      </c>
      <c r="AF11" s="4">
        <f t="shared" si="7"/>
        <v>0</v>
      </c>
    </row>
    <row r="12" spans="1:32" x14ac:dyDescent="0.25">
      <c r="AB12" s="7"/>
    </row>
    <row r="13" spans="1:32" x14ac:dyDescent="0.25">
      <c r="AB13" s="7"/>
    </row>
    <row r="14" spans="1:32" x14ac:dyDescent="0.25">
      <c r="G14" t="s">
        <v>38</v>
      </c>
    </row>
  </sheetData>
  <mergeCells count="7">
    <mergeCell ref="W1:Y1"/>
    <mergeCell ref="AB1:AD1"/>
    <mergeCell ref="A1:C1"/>
    <mergeCell ref="D1:G1"/>
    <mergeCell ref="H1:K1"/>
    <mergeCell ref="L1:O1"/>
    <mergeCell ref="T1:V1"/>
  </mergeCells>
  <pageMargins left="0" right="0" top="0.39374999999999999" bottom="0.39374999999999999" header="0" footer="0"/>
  <pageSetup paperSize="9" pageOrder="overThenDown" orientation="landscape" horizontalDpi="300" verticalDpi="300"/>
  <headerFooter>
    <oddHeader>&amp;C&amp;A</oddHeader>
    <oddFooter>&amp;CStránka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3"/>
  <sheetViews>
    <sheetView zoomScaleNormal="100" workbookViewId="0">
      <selection activeCell="S1" sqref="S1:Y9"/>
    </sheetView>
  </sheetViews>
  <sheetFormatPr defaultColWidth="8.59765625" defaultRowHeight="13.8" x14ac:dyDescent="0.25"/>
  <cols>
    <col min="1" max="1" width="7.5" customWidth="1"/>
    <col min="2" max="2" width="19.19921875" customWidth="1"/>
    <col min="3" max="3" width="28.69921875" customWidth="1"/>
    <col min="4" max="4" width="5.19921875" customWidth="1"/>
    <col min="5" max="5" width="6" customWidth="1"/>
    <col min="6" max="6" width="5.59765625" customWidth="1"/>
    <col min="7" max="7" width="6.69921875" customWidth="1"/>
    <col min="8" max="8" width="6.19921875" customWidth="1"/>
    <col min="9" max="9" width="10" customWidth="1"/>
    <col min="10" max="10" width="7.8984375" customWidth="1"/>
    <col min="11" max="11" width="5.69921875" customWidth="1"/>
    <col min="12" max="12" width="6.8984375" customWidth="1"/>
    <col min="13" max="13" width="9.19921875" customWidth="1"/>
    <col min="14" max="14" width="11.796875" customWidth="1"/>
    <col min="15" max="15" width="6.3984375" customWidth="1"/>
    <col min="16" max="16" width="8.3984375" customWidth="1"/>
    <col min="17" max="17" width="7.09765625" customWidth="1"/>
    <col min="18" max="18" width="10.69921875" customWidth="1"/>
    <col min="19" max="21" width="5.09765625" customWidth="1"/>
    <col min="22" max="25" width="5.69921875" customWidth="1"/>
    <col min="26" max="27" width="10.69921875" customWidth="1"/>
    <col min="28" max="28" width="6.3984375" customWidth="1"/>
    <col min="29" max="29" width="17.59765625" customWidth="1"/>
    <col min="30" max="30" width="26.3984375" customWidth="1"/>
    <col min="31" max="31" width="10.69921875" customWidth="1"/>
    <col min="32" max="32" width="7.5" customWidth="1"/>
  </cols>
  <sheetData>
    <row r="1" spans="1:32" x14ac:dyDescent="0.25">
      <c r="A1" s="2" t="s">
        <v>61</v>
      </c>
      <c r="B1" s="2"/>
      <c r="C1" s="2"/>
      <c r="D1" s="1" t="s">
        <v>1</v>
      </c>
      <c r="E1" s="1"/>
      <c r="F1" s="1"/>
      <c r="G1" s="1"/>
      <c r="H1" s="1" t="s">
        <v>2</v>
      </c>
      <c r="I1" s="1"/>
      <c r="J1" s="1"/>
      <c r="K1" s="1"/>
      <c r="L1" s="1" t="s">
        <v>3</v>
      </c>
      <c r="M1" s="1"/>
      <c r="N1" s="1"/>
      <c r="O1" s="1"/>
      <c r="P1" s="3"/>
      <c r="Q1" s="3"/>
      <c r="S1" s="10"/>
      <c r="T1" s="11"/>
      <c r="U1" s="11"/>
      <c r="V1" s="11"/>
      <c r="W1" s="11"/>
      <c r="X1" s="11"/>
      <c r="Y1" s="11"/>
      <c r="AB1" s="2" t="s">
        <v>51</v>
      </c>
      <c r="AC1" s="2"/>
      <c r="AD1" s="2"/>
    </row>
    <row r="2" spans="1:32" s="7" customFormat="1" x14ac:dyDescent="0.25">
      <c r="A2" s="5" t="s">
        <v>5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  <c r="G2" s="5" t="s">
        <v>11</v>
      </c>
      <c r="H2" s="5" t="s">
        <v>12</v>
      </c>
      <c r="I2" s="5" t="s">
        <v>13</v>
      </c>
      <c r="J2" s="5" t="s">
        <v>14</v>
      </c>
      <c r="K2" s="5" t="s">
        <v>11</v>
      </c>
      <c r="L2" s="5" t="s">
        <v>15</v>
      </c>
      <c r="M2" s="5" t="s">
        <v>16</v>
      </c>
      <c r="N2" s="6" t="s">
        <v>17</v>
      </c>
      <c r="O2" s="5" t="s">
        <v>11</v>
      </c>
      <c r="P2" s="5" t="s">
        <v>18</v>
      </c>
      <c r="Q2" s="5" t="s">
        <v>19</v>
      </c>
      <c r="S2" s="12"/>
      <c r="T2" s="12"/>
      <c r="U2" s="12"/>
      <c r="V2" s="12"/>
      <c r="W2" s="12"/>
      <c r="X2" s="12"/>
      <c r="Y2" s="12"/>
      <c r="AB2" s="5" t="s">
        <v>20</v>
      </c>
      <c r="AC2" s="5" t="s">
        <v>6</v>
      </c>
      <c r="AD2" s="5" t="s">
        <v>7</v>
      </c>
      <c r="AE2" s="5" t="s">
        <v>18</v>
      </c>
      <c r="AF2" s="5" t="s">
        <v>19</v>
      </c>
    </row>
    <row r="3" spans="1:32" x14ac:dyDescent="0.25">
      <c r="A3" s="8">
        <v>64</v>
      </c>
      <c r="B3" s="4" t="s">
        <v>62</v>
      </c>
      <c r="C3" s="4" t="s">
        <v>29</v>
      </c>
      <c r="D3" s="8">
        <v>81</v>
      </c>
      <c r="E3" s="8">
        <v>82</v>
      </c>
      <c r="F3" s="8">
        <v>83</v>
      </c>
      <c r="G3" s="8">
        <f t="shared" ref="G3:G9" si="0">D3+E3+F3</f>
        <v>246</v>
      </c>
      <c r="H3" s="4">
        <v>8</v>
      </c>
      <c r="I3" s="4">
        <v>7</v>
      </c>
      <c r="J3" s="4">
        <v>8</v>
      </c>
      <c r="K3" s="4">
        <f t="shared" ref="K3:K9" si="1">(H3+I3+J3)*2</f>
        <v>46</v>
      </c>
      <c r="L3" s="4">
        <v>8</v>
      </c>
      <c r="M3" s="4">
        <v>0</v>
      </c>
      <c r="N3" s="4">
        <v>5</v>
      </c>
      <c r="O3" s="4">
        <f t="shared" ref="O3:O9" si="2">(L3+M3+N3)*2</f>
        <v>26</v>
      </c>
      <c r="P3" s="4">
        <f t="shared" ref="P3:P9" si="3">G3+K3+O3</f>
        <v>318</v>
      </c>
      <c r="Q3" s="8">
        <f t="shared" ref="Q3:Q9" si="4">_xlfn.RANK.EQ(P3,$P$3:$P$9,0)</f>
        <v>1</v>
      </c>
      <c r="S3" s="10"/>
      <c r="T3" s="10"/>
      <c r="U3" s="10"/>
      <c r="V3" s="10"/>
      <c r="W3" s="10"/>
      <c r="X3" s="10"/>
      <c r="Y3" s="10"/>
      <c r="AB3" s="8">
        <f>A3</f>
        <v>64</v>
      </c>
      <c r="AC3" s="4" t="str">
        <f>B3</f>
        <v xml:space="preserve">Simčáková Nina </v>
      </c>
      <c r="AD3" s="4" t="str">
        <f>C3</f>
        <v>Gym Fit Kutná Hora</v>
      </c>
      <c r="AE3" s="4">
        <f>P3</f>
        <v>318</v>
      </c>
      <c r="AF3" s="4">
        <f>Q3</f>
        <v>1</v>
      </c>
    </row>
    <row r="4" spans="1:32" x14ac:dyDescent="0.25">
      <c r="A4" s="8">
        <v>61</v>
      </c>
      <c r="B4" s="4" t="s">
        <v>63</v>
      </c>
      <c r="C4" s="4" t="s">
        <v>29</v>
      </c>
      <c r="D4" s="8">
        <v>70</v>
      </c>
      <c r="E4" s="8">
        <v>66</v>
      </c>
      <c r="F4" s="8">
        <v>66</v>
      </c>
      <c r="G4" s="8">
        <f t="shared" si="0"/>
        <v>202</v>
      </c>
      <c r="H4" s="4">
        <v>7</v>
      </c>
      <c r="I4" s="4">
        <v>6</v>
      </c>
      <c r="J4" s="4">
        <v>8</v>
      </c>
      <c r="K4" s="4">
        <f t="shared" si="1"/>
        <v>42</v>
      </c>
      <c r="L4" s="4">
        <v>9</v>
      </c>
      <c r="M4" s="4">
        <v>0</v>
      </c>
      <c r="N4" s="4">
        <v>5</v>
      </c>
      <c r="O4" s="4">
        <f t="shared" si="2"/>
        <v>28</v>
      </c>
      <c r="P4" s="4">
        <f t="shared" si="3"/>
        <v>272</v>
      </c>
      <c r="Q4" s="8">
        <f t="shared" si="4"/>
        <v>2</v>
      </c>
      <c r="S4" s="10"/>
      <c r="T4" s="10"/>
      <c r="U4" s="10"/>
      <c r="V4" s="10"/>
      <c r="W4" s="10"/>
      <c r="X4" s="10"/>
      <c r="Y4" s="10"/>
      <c r="AB4" s="8"/>
      <c r="AC4" s="4"/>
      <c r="AD4" s="4"/>
      <c r="AE4" s="4"/>
      <c r="AF4" s="4"/>
    </row>
    <row r="5" spans="1:32" x14ac:dyDescent="0.25">
      <c r="A5" s="8">
        <v>60</v>
      </c>
      <c r="B5" s="4" t="s">
        <v>64</v>
      </c>
      <c r="C5" s="4" t="s">
        <v>22</v>
      </c>
      <c r="D5" s="8">
        <v>67</v>
      </c>
      <c r="E5" s="8">
        <v>72</v>
      </c>
      <c r="F5" s="8">
        <v>61</v>
      </c>
      <c r="G5" s="8">
        <f t="shared" si="0"/>
        <v>200</v>
      </c>
      <c r="H5" s="4">
        <v>6</v>
      </c>
      <c r="I5" s="4">
        <v>7</v>
      </c>
      <c r="J5" s="4">
        <v>7</v>
      </c>
      <c r="K5" s="4">
        <f t="shared" si="1"/>
        <v>40</v>
      </c>
      <c r="L5" s="4">
        <v>8</v>
      </c>
      <c r="M5" s="4">
        <v>0</v>
      </c>
      <c r="N5" s="4">
        <v>5</v>
      </c>
      <c r="O5" s="4">
        <f t="shared" si="2"/>
        <v>26</v>
      </c>
      <c r="P5" s="4">
        <f t="shared" si="3"/>
        <v>266</v>
      </c>
      <c r="Q5" s="8">
        <f t="shared" si="4"/>
        <v>3</v>
      </c>
      <c r="S5" s="10"/>
      <c r="T5" s="10"/>
      <c r="U5" s="10"/>
      <c r="V5" s="10"/>
      <c r="W5" s="10"/>
      <c r="X5" s="10"/>
      <c r="Y5" s="10"/>
      <c r="AB5" s="8"/>
      <c r="AC5" s="4"/>
      <c r="AD5" s="4"/>
      <c r="AE5" s="4"/>
      <c r="AF5" s="4"/>
    </row>
    <row r="6" spans="1:32" x14ac:dyDescent="0.25">
      <c r="A6" s="8">
        <v>65</v>
      </c>
      <c r="B6" s="4" t="s">
        <v>65</v>
      </c>
      <c r="C6" s="4" t="s">
        <v>29</v>
      </c>
      <c r="D6" s="8">
        <v>64</v>
      </c>
      <c r="E6" s="8">
        <v>67</v>
      </c>
      <c r="F6" s="8">
        <v>63</v>
      </c>
      <c r="G6" s="8">
        <f t="shared" si="0"/>
        <v>194</v>
      </c>
      <c r="H6" s="4">
        <v>6</v>
      </c>
      <c r="I6" s="4">
        <v>4</v>
      </c>
      <c r="J6" s="4">
        <v>9</v>
      </c>
      <c r="K6" s="4">
        <f t="shared" si="1"/>
        <v>38</v>
      </c>
      <c r="L6" s="4">
        <v>7</v>
      </c>
      <c r="M6" s="4">
        <v>1</v>
      </c>
      <c r="N6" s="4">
        <v>5</v>
      </c>
      <c r="O6" s="4">
        <f t="shared" si="2"/>
        <v>26</v>
      </c>
      <c r="P6" s="4">
        <f t="shared" si="3"/>
        <v>258</v>
      </c>
      <c r="Q6" s="8">
        <f t="shared" si="4"/>
        <v>4</v>
      </c>
      <c r="S6" s="10"/>
      <c r="T6" s="10"/>
      <c r="U6" s="10"/>
      <c r="V6" s="10"/>
      <c r="W6" s="10"/>
      <c r="X6" s="10"/>
      <c r="Y6" s="10"/>
      <c r="AB6" s="8"/>
      <c r="AC6" s="4"/>
      <c r="AD6" s="4"/>
      <c r="AE6" s="4"/>
      <c r="AF6" s="4"/>
    </row>
    <row r="7" spans="1:32" x14ac:dyDescent="0.25">
      <c r="A7" s="8">
        <v>63</v>
      </c>
      <c r="B7" s="4" t="s">
        <v>66</v>
      </c>
      <c r="C7" s="4" t="s">
        <v>22</v>
      </c>
      <c r="D7" s="8">
        <v>71</v>
      </c>
      <c r="E7" s="8">
        <v>61</v>
      </c>
      <c r="F7" s="8">
        <v>68</v>
      </c>
      <c r="G7" s="8">
        <f t="shared" si="0"/>
        <v>200</v>
      </c>
      <c r="H7" s="4">
        <v>4</v>
      </c>
      <c r="I7" s="4">
        <v>6</v>
      </c>
      <c r="J7" s="4">
        <v>3</v>
      </c>
      <c r="K7" s="4">
        <f t="shared" si="1"/>
        <v>26</v>
      </c>
      <c r="L7" s="4">
        <v>6</v>
      </c>
      <c r="M7" s="4">
        <v>0</v>
      </c>
      <c r="N7" s="4">
        <v>4</v>
      </c>
      <c r="O7" s="4">
        <f t="shared" si="2"/>
        <v>20</v>
      </c>
      <c r="P7" s="4">
        <f t="shared" si="3"/>
        <v>246</v>
      </c>
      <c r="Q7" s="8">
        <f t="shared" si="4"/>
        <v>5</v>
      </c>
      <c r="S7" s="10"/>
      <c r="T7" s="10"/>
      <c r="U7" s="10"/>
      <c r="V7" s="10"/>
      <c r="W7" s="10"/>
      <c r="X7" s="10"/>
      <c r="Y7" s="10"/>
      <c r="AB7" s="8">
        <f t="shared" ref="AB7:AD9" si="5">A7</f>
        <v>63</v>
      </c>
      <c r="AC7" s="4" t="str">
        <f t="shared" si="5"/>
        <v>Rybáková Adéla</v>
      </c>
      <c r="AD7" s="4" t="str">
        <f t="shared" si="5"/>
        <v>Sportovní studio Jindry Šípkové</v>
      </c>
      <c r="AE7" s="4">
        <f t="shared" ref="AE7:AF9" si="6">P7</f>
        <v>246</v>
      </c>
      <c r="AF7" s="4">
        <f t="shared" si="6"/>
        <v>5</v>
      </c>
    </row>
    <row r="8" spans="1:32" x14ac:dyDescent="0.25">
      <c r="A8" s="8">
        <v>59</v>
      </c>
      <c r="B8" s="4" t="s">
        <v>67</v>
      </c>
      <c r="C8" s="4" t="s">
        <v>29</v>
      </c>
      <c r="D8" s="8">
        <v>59</v>
      </c>
      <c r="E8" s="8">
        <v>56</v>
      </c>
      <c r="F8" s="8">
        <v>61.5</v>
      </c>
      <c r="G8" s="8">
        <f t="shared" si="0"/>
        <v>176.5</v>
      </c>
      <c r="H8" s="4">
        <v>4</v>
      </c>
      <c r="I8" s="4">
        <v>4</v>
      </c>
      <c r="J8" s="4">
        <v>5</v>
      </c>
      <c r="K8" s="4">
        <f t="shared" si="1"/>
        <v>26</v>
      </c>
      <c r="L8" s="4">
        <v>7</v>
      </c>
      <c r="M8" s="4">
        <v>0</v>
      </c>
      <c r="N8" s="4">
        <v>5</v>
      </c>
      <c r="O8" s="4">
        <f t="shared" si="2"/>
        <v>24</v>
      </c>
      <c r="P8" s="4">
        <f t="shared" si="3"/>
        <v>226.5</v>
      </c>
      <c r="Q8" s="8">
        <f t="shared" si="4"/>
        <v>6</v>
      </c>
      <c r="S8" s="10"/>
      <c r="T8" s="10"/>
      <c r="U8" s="10"/>
      <c r="V8" s="10"/>
      <c r="W8" s="10"/>
      <c r="X8" s="10"/>
      <c r="Y8" s="10"/>
      <c r="AB8" s="8">
        <f t="shared" si="5"/>
        <v>59</v>
      </c>
      <c r="AC8" s="4" t="str">
        <f t="shared" si="5"/>
        <v>Čermáková Sofie</v>
      </c>
      <c r="AD8" s="4" t="str">
        <f t="shared" si="5"/>
        <v>Gym Fit Kutná Hora</v>
      </c>
      <c r="AE8" s="4">
        <f t="shared" si="6"/>
        <v>226.5</v>
      </c>
      <c r="AF8" s="4">
        <f t="shared" si="6"/>
        <v>6</v>
      </c>
    </row>
    <row r="9" spans="1:32" x14ac:dyDescent="0.25">
      <c r="A9" s="8">
        <v>62</v>
      </c>
      <c r="B9" s="4" t="s">
        <v>68</v>
      </c>
      <c r="C9" s="4" t="s">
        <v>29</v>
      </c>
      <c r="D9" s="8">
        <v>44.5</v>
      </c>
      <c r="E9" s="8">
        <v>41</v>
      </c>
      <c r="F9" s="8">
        <v>50</v>
      </c>
      <c r="G9" s="8">
        <f t="shared" si="0"/>
        <v>135.5</v>
      </c>
      <c r="H9" s="4">
        <v>8</v>
      </c>
      <c r="I9" s="4">
        <v>7</v>
      </c>
      <c r="J9" s="4">
        <v>7</v>
      </c>
      <c r="K9" s="4">
        <f t="shared" si="1"/>
        <v>44</v>
      </c>
      <c r="L9" s="4">
        <v>6</v>
      </c>
      <c r="M9" s="4">
        <v>0</v>
      </c>
      <c r="N9" s="4">
        <v>5</v>
      </c>
      <c r="O9" s="4">
        <f t="shared" si="2"/>
        <v>22</v>
      </c>
      <c r="P9" s="4">
        <f t="shared" si="3"/>
        <v>201.5</v>
      </c>
      <c r="Q9" s="8">
        <f t="shared" si="4"/>
        <v>7</v>
      </c>
      <c r="S9" s="10"/>
      <c r="T9" s="10"/>
      <c r="U9" s="10"/>
      <c r="V9" s="10"/>
      <c r="W9" s="10"/>
      <c r="X9" s="10"/>
      <c r="Y9" s="10"/>
      <c r="AB9" s="8">
        <f t="shared" si="5"/>
        <v>62</v>
      </c>
      <c r="AC9" s="4" t="str">
        <f t="shared" si="5"/>
        <v>Fílová Natálie</v>
      </c>
      <c r="AD9" s="4" t="str">
        <f t="shared" si="5"/>
        <v>Gym Fit Kutná Hora</v>
      </c>
      <c r="AE9" s="4">
        <f t="shared" si="6"/>
        <v>201.5</v>
      </c>
      <c r="AF9" s="4">
        <f t="shared" si="6"/>
        <v>7</v>
      </c>
    </row>
    <row r="10" spans="1:32" x14ac:dyDescent="0.25">
      <c r="S10" s="9"/>
      <c r="T10" s="9"/>
      <c r="U10" s="9"/>
      <c r="V10" s="9"/>
      <c r="W10" s="9"/>
      <c r="X10" s="9"/>
      <c r="Y10" s="9"/>
      <c r="AB10" s="8"/>
      <c r="AC10" s="4"/>
      <c r="AD10" s="4"/>
      <c r="AE10" s="4"/>
      <c r="AF10" s="4"/>
    </row>
    <row r="11" spans="1:32" x14ac:dyDescent="0.25">
      <c r="S11" s="9"/>
      <c r="T11" s="9"/>
      <c r="U11" s="9"/>
      <c r="V11" s="9"/>
      <c r="W11" s="9"/>
      <c r="X11" s="9"/>
      <c r="Y11" s="9"/>
      <c r="AB11" s="8"/>
      <c r="AC11" s="4"/>
      <c r="AD11" s="4"/>
      <c r="AE11" s="4"/>
      <c r="AF11" s="4"/>
    </row>
    <row r="12" spans="1:32" x14ac:dyDescent="0.25">
      <c r="AB12" s="7"/>
    </row>
    <row r="13" spans="1:32" x14ac:dyDescent="0.25">
      <c r="G13" t="s">
        <v>38</v>
      </c>
    </row>
  </sheetData>
  <mergeCells count="7">
    <mergeCell ref="W1:Y1"/>
    <mergeCell ref="AB1:AD1"/>
    <mergeCell ref="A1:C1"/>
    <mergeCell ref="D1:G1"/>
    <mergeCell ref="H1:K1"/>
    <mergeCell ref="L1:O1"/>
    <mergeCell ref="T1:V1"/>
  </mergeCells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J12"/>
  <sheetViews>
    <sheetView zoomScaleNormal="100" workbookViewId="0">
      <selection activeCell="S1" sqref="S1:Y8"/>
    </sheetView>
  </sheetViews>
  <sheetFormatPr defaultColWidth="8.59765625" defaultRowHeight="13.8" x14ac:dyDescent="0.25"/>
  <cols>
    <col min="2" max="2" width="19.59765625" customWidth="1"/>
    <col min="3" max="3" width="26.8984375" customWidth="1"/>
    <col min="4" max="4" width="5.3984375" customWidth="1"/>
    <col min="5" max="5" width="5" customWidth="1"/>
    <col min="6" max="6" width="5.19921875" customWidth="1"/>
    <col min="7" max="7" width="6.5" customWidth="1"/>
    <col min="8" max="8" width="6.296875" customWidth="1"/>
    <col min="9" max="9" width="9.59765625" customWidth="1"/>
    <col min="10" max="10" width="7.8984375" customWidth="1"/>
    <col min="11" max="11" width="5.59765625" customWidth="1"/>
    <col min="12" max="12" width="6.59765625" customWidth="1"/>
    <col min="13" max="13" width="9.19921875" customWidth="1"/>
    <col min="14" max="14" width="11.796875" customWidth="1"/>
    <col min="15" max="15" width="7.3984375" customWidth="1"/>
    <col min="16" max="16" width="8.19921875" customWidth="1"/>
    <col min="17" max="17" width="6.19921875" customWidth="1"/>
    <col min="18" max="18" width="10.69921875" customWidth="1"/>
    <col min="19" max="21" width="4.69921875" customWidth="1"/>
    <col min="22" max="22" width="5.796875" customWidth="1"/>
    <col min="23" max="24" width="5.296875" customWidth="1"/>
    <col min="25" max="25" width="5.8984375" customWidth="1"/>
    <col min="26" max="27" width="10.69921875" customWidth="1"/>
    <col min="28" max="28" width="6.69921875" customWidth="1"/>
    <col min="29" max="29" width="20.5" customWidth="1"/>
    <col min="30" max="30" width="27.3984375" customWidth="1"/>
    <col min="32" max="32" width="7.8984375" customWidth="1"/>
  </cols>
  <sheetData>
    <row r="1" spans="1:1024" x14ac:dyDescent="0.25">
      <c r="A1" s="2" t="s">
        <v>69</v>
      </c>
      <c r="B1" s="2"/>
      <c r="C1" s="2"/>
      <c r="D1" s="1" t="s">
        <v>1</v>
      </c>
      <c r="E1" s="1"/>
      <c r="F1" s="1"/>
      <c r="G1" s="1"/>
      <c r="H1" s="1" t="s">
        <v>2</v>
      </c>
      <c r="I1" s="1"/>
      <c r="J1" s="1"/>
      <c r="K1" s="1"/>
      <c r="L1" s="1" t="s">
        <v>3</v>
      </c>
      <c r="M1" s="1"/>
      <c r="N1" s="1"/>
      <c r="O1" s="1"/>
      <c r="P1" s="3"/>
      <c r="Q1" s="3"/>
      <c r="S1" s="10"/>
      <c r="T1" s="11"/>
      <c r="U1" s="11"/>
      <c r="V1" s="11"/>
      <c r="W1" s="11"/>
      <c r="X1" s="11"/>
      <c r="Y1" s="11"/>
      <c r="AB1" s="2" t="s">
        <v>4</v>
      </c>
      <c r="AC1" s="2"/>
      <c r="AD1" s="2"/>
    </row>
    <row r="2" spans="1:1024" s="7" customFormat="1" x14ac:dyDescent="0.25">
      <c r="A2" s="5" t="s">
        <v>5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  <c r="G2" s="5" t="s">
        <v>11</v>
      </c>
      <c r="H2" s="5" t="s">
        <v>12</v>
      </c>
      <c r="I2" s="5" t="s">
        <v>13</v>
      </c>
      <c r="J2" s="5" t="s">
        <v>14</v>
      </c>
      <c r="K2" s="5" t="s">
        <v>11</v>
      </c>
      <c r="L2" s="5" t="s">
        <v>15</v>
      </c>
      <c r="M2" s="5" t="s">
        <v>16</v>
      </c>
      <c r="N2" s="6" t="s">
        <v>17</v>
      </c>
      <c r="O2" s="5" t="s">
        <v>11</v>
      </c>
      <c r="P2" s="5" t="s">
        <v>18</v>
      </c>
      <c r="Q2" s="5" t="s">
        <v>19</v>
      </c>
      <c r="S2" s="12"/>
      <c r="T2" s="12"/>
      <c r="U2" s="12"/>
      <c r="V2" s="12"/>
      <c r="W2" s="12"/>
      <c r="X2" s="12"/>
      <c r="Y2" s="12"/>
      <c r="AB2" s="5" t="s">
        <v>20</v>
      </c>
      <c r="AC2" s="5" t="s">
        <v>6</v>
      </c>
      <c r="AD2" s="5" t="s">
        <v>7</v>
      </c>
      <c r="AE2" s="5" t="s">
        <v>18</v>
      </c>
      <c r="AF2" s="5" t="s">
        <v>19</v>
      </c>
      <c r="AMJ2"/>
    </row>
    <row r="3" spans="1:1024" x14ac:dyDescent="0.25">
      <c r="A3" s="8">
        <v>69</v>
      </c>
      <c r="B3" s="4" t="s">
        <v>70</v>
      </c>
      <c r="C3" s="4" t="s">
        <v>29</v>
      </c>
      <c r="D3" s="8">
        <v>103</v>
      </c>
      <c r="E3" s="8">
        <v>100</v>
      </c>
      <c r="F3" s="8">
        <v>109</v>
      </c>
      <c r="G3" s="8">
        <f t="shared" ref="G3:G8" si="0">D3+E3+F3</f>
        <v>312</v>
      </c>
      <c r="H3" s="4">
        <v>7</v>
      </c>
      <c r="I3" s="4">
        <v>7</v>
      </c>
      <c r="J3" s="4">
        <v>9</v>
      </c>
      <c r="K3" s="4">
        <f t="shared" ref="K3:K8" si="1">(H3+I3+J3)*2</f>
        <v>46</v>
      </c>
      <c r="L3" s="4">
        <v>9</v>
      </c>
      <c r="M3" s="4">
        <v>1</v>
      </c>
      <c r="N3" s="4">
        <v>5</v>
      </c>
      <c r="O3" s="4">
        <f t="shared" ref="O3:O8" si="2">(L3+M3+N3)*2</f>
        <v>30</v>
      </c>
      <c r="P3" s="4">
        <f t="shared" ref="P3:P8" si="3">G3+K3+O3</f>
        <v>388</v>
      </c>
      <c r="Q3" s="8">
        <f t="shared" ref="Q3:Q8" si="4">_xlfn.RANK.EQ(P3,$P$3:$P$8,0)</f>
        <v>1</v>
      </c>
      <c r="S3" s="10"/>
      <c r="T3" s="10"/>
      <c r="U3" s="10"/>
      <c r="V3" s="10"/>
      <c r="W3" s="10"/>
      <c r="X3" s="10"/>
      <c r="Y3" s="10"/>
      <c r="AB3" s="8">
        <f t="shared" ref="AB3:AD8" si="5">A3</f>
        <v>69</v>
      </c>
      <c r="AC3" s="4" t="str">
        <f t="shared" si="5"/>
        <v>Šindelářová Emilia</v>
      </c>
      <c r="AD3" s="4" t="str">
        <f t="shared" si="5"/>
        <v>Gym Fit Kutná Hora</v>
      </c>
      <c r="AE3" s="4">
        <f t="shared" ref="AE3:AF8" si="6">P3</f>
        <v>388</v>
      </c>
      <c r="AF3" s="4">
        <f t="shared" si="6"/>
        <v>1</v>
      </c>
    </row>
    <row r="4" spans="1:1024" x14ac:dyDescent="0.25">
      <c r="A4" s="8">
        <v>67</v>
      </c>
      <c r="B4" s="4" t="s">
        <v>71</v>
      </c>
      <c r="C4" s="4" t="s">
        <v>29</v>
      </c>
      <c r="D4" s="8">
        <v>88</v>
      </c>
      <c r="E4" s="8">
        <v>79</v>
      </c>
      <c r="F4" s="8">
        <v>87</v>
      </c>
      <c r="G4" s="8">
        <f t="shared" si="0"/>
        <v>254</v>
      </c>
      <c r="H4" s="4">
        <v>6</v>
      </c>
      <c r="I4" s="4">
        <v>4</v>
      </c>
      <c r="J4" s="4">
        <v>7</v>
      </c>
      <c r="K4" s="4">
        <f t="shared" si="1"/>
        <v>34</v>
      </c>
      <c r="L4" s="4">
        <v>7</v>
      </c>
      <c r="M4" s="4">
        <v>0</v>
      </c>
      <c r="N4" s="4">
        <v>5</v>
      </c>
      <c r="O4" s="4">
        <f t="shared" si="2"/>
        <v>24</v>
      </c>
      <c r="P4" s="4">
        <f t="shared" si="3"/>
        <v>312</v>
      </c>
      <c r="Q4" s="8">
        <f t="shared" si="4"/>
        <v>2</v>
      </c>
      <c r="S4" s="10"/>
      <c r="T4" s="10"/>
      <c r="U4" s="10"/>
      <c r="V4" s="10"/>
      <c r="W4" s="10"/>
      <c r="X4" s="10"/>
      <c r="Y4" s="10"/>
      <c r="AB4" s="8">
        <f t="shared" si="5"/>
        <v>67</v>
      </c>
      <c r="AC4" s="4" t="str">
        <f t="shared" si="5"/>
        <v>Málková Lucie</v>
      </c>
      <c r="AD4" s="4" t="str">
        <f t="shared" si="5"/>
        <v>Gym Fit Kutná Hora</v>
      </c>
      <c r="AE4" s="4">
        <f t="shared" si="6"/>
        <v>312</v>
      </c>
      <c r="AF4" s="4">
        <f t="shared" si="6"/>
        <v>2</v>
      </c>
    </row>
    <row r="5" spans="1:1024" x14ac:dyDescent="0.25">
      <c r="A5" s="8">
        <v>70</v>
      </c>
      <c r="B5" s="4" t="s">
        <v>72</v>
      </c>
      <c r="C5" s="4" t="s">
        <v>26</v>
      </c>
      <c r="D5" s="8">
        <v>77</v>
      </c>
      <c r="E5" s="8">
        <v>77</v>
      </c>
      <c r="F5" s="8">
        <v>82</v>
      </c>
      <c r="G5" s="8">
        <f t="shared" si="0"/>
        <v>236</v>
      </c>
      <c r="H5" s="4">
        <v>8</v>
      </c>
      <c r="I5" s="4">
        <v>8</v>
      </c>
      <c r="J5" s="4">
        <v>7</v>
      </c>
      <c r="K5" s="4">
        <f t="shared" si="1"/>
        <v>46</v>
      </c>
      <c r="L5" s="4">
        <v>9</v>
      </c>
      <c r="M5" s="4">
        <v>0</v>
      </c>
      <c r="N5" s="4">
        <v>5</v>
      </c>
      <c r="O5" s="4">
        <f t="shared" si="2"/>
        <v>28</v>
      </c>
      <c r="P5" s="4">
        <f t="shared" si="3"/>
        <v>310</v>
      </c>
      <c r="Q5" s="8">
        <f t="shared" si="4"/>
        <v>3</v>
      </c>
      <c r="S5" s="10"/>
      <c r="T5" s="10"/>
      <c r="U5" s="10"/>
      <c r="V5" s="10"/>
      <c r="W5" s="10"/>
      <c r="X5" s="10"/>
      <c r="Y5" s="10"/>
      <c r="AB5" s="8">
        <f t="shared" si="5"/>
        <v>70</v>
      </c>
      <c r="AC5" s="4" t="str">
        <f t="shared" si="5"/>
        <v>Holá Tereza</v>
      </c>
      <c r="AD5" s="4" t="str">
        <f t="shared" si="5"/>
        <v>Sportovní akademie P&amp;M</v>
      </c>
      <c r="AE5" s="4">
        <f t="shared" si="6"/>
        <v>310</v>
      </c>
      <c r="AF5" s="4">
        <f t="shared" si="6"/>
        <v>3</v>
      </c>
    </row>
    <row r="6" spans="1:1024" x14ac:dyDescent="0.25">
      <c r="A6" s="8">
        <v>71</v>
      </c>
      <c r="B6" s="4" t="s">
        <v>73</v>
      </c>
      <c r="C6" s="4" t="s">
        <v>29</v>
      </c>
      <c r="D6" s="8">
        <v>81</v>
      </c>
      <c r="E6" s="8">
        <v>79</v>
      </c>
      <c r="F6" s="8">
        <v>83</v>
      </c>
      <c r="G6" s="8">
        <f t="shared" si="0"/>
        <v>243</v>
      </c>
      <c r="H6" s="4">
        <v>4</v>
      </c>
      <c r="I6" s="4">
        <v>7</v>
      </c>
      <c r="J6" s="4">
        <v>9</v>
      </c>
      <c r="K6" s="4">
        <f t="shared" si="1"/>
        <v>40</v>
      </c>
      <c r="L6" s="4">
        <v>7</v>
      </c>
      <c r="M6" s="4">
        <v>0</v>
      </c>
      <c r="N6" s="4">
        <v>5</v>
      </c>
      <c r="O6" s="4">
        <f t="shared" si="2"/>
        <v>24</v>
      </c>
      <c r="P6" s="4">
        <f t="shared" si="3"/>
        <v>307</v>
      </c>
      <c r="Q6" s="8">
        <f t="shared" si="4"/>
        <v>4</v>
      </c>
      <c r="S6" s="10"/>
      <c r="T6" s="10"/>
      <c r="U6" s="10"/>
      <c r="V6" s="10"/>
      <c r="W6" s="10"/>
      <c r="X6" s="10"/>
      <c r="Y6" s="10"/>
      <c r="AB6" s="8">
        <f t="shared" si="5"/>
        <v>71</v>
      </c>
      <c r="AC6" s="4" t="str">
        <f t="shared" si="5"/>
        <v>Matoušková Veronika</v>
      </c>
      <c r="AD6" s="4" t="str">
        <f t="shared" si="5"/>
        <v>Gym Fit Kutná Hora</v>
      </c>
      <c r="AE6" s="4">
        <f t="shared" si="6"/>
        <v>307</v>
      </c>
      <c r="AF6" s="4">
        <f t="shared" si="6"/>
        <v>4</v>
      </c>
    </row>
    <row r="7" spans="1:1024" x14ac:dyDescent="0.25">
      <c r="A7" s="8">
        <v>68</v>
      </c>
      <c r="B7" s="4" t="s">
        <v>74</v>
      </c>
      <c r="C7" s="4" t="s">
        <v>24</v>
      </c>
      <c r="D7" s="8">
        <v>64</v>
      </c>
      <c r="E7" s="8">
        <v>67</v>
      </c>
      <c r="F7" s="8">
        <v>73</v>
      </c>
      <c r="G7" s="8">
        <f t="shared" si="0"/>
        <v>204</v>
      </c>
      <c r="H7" s="4">
        <v>6</v>
      </c>
      <c r="I7" s="4">
        <v>8</v>
      </c>
      <c r="J7" s="4">
        <v>4</v>
      </c>
      <c r="K7" s="4">
        <f t="shared" si="1"/>
        <v>36</v>
      </c>
      <c r="L7" s="4">
        <v>9</v>
      </c>
      <c r="M7" s="4">
        <v>3</v>
      </c>
      <c r="N7" s="4">
        <v>5</v>
      </c>
      <c r="O7" s="4">
        <f t="shared" si="2"/>
        <v>34</v>
      </c>
      <c r="P7" s="4">
        <f t="shared" si="3"/>
        <v>274</v>
      </c>
      <c r="Q7" s="8">
        <f t="shared" si="4"/>
        <v>5</v>
      </c>
      <c r="S7" s="10"/>
      <c r="T7" s="10"/>
      <c r="U7" s="10"/>
      <c r="V7" s="10"/>
      <c r="W7" s="10"/>
      <c r="X7" s="10"/>
      <c r="Y7" s="10"/>
      <c r="AB7" s="8">
        <f t="shared" si="5"/>
        <v>68</v>
      </c>
      <c r="AC7" s="4" t="str">
        <f t="shared" si="5"/>
        <v>Klempová Melánie</v>
      </c>
      <c r="AD7" s="4" t="str">
        <f t="shared" si="5"/>
        <v>Šk arkádia Galanta</v>
      </c>
      <c r="AE7" s="4">
        <f t="shared" si="6"/>
        <v>274</v>
      </c>
      <c r="AF7" s="4">
        <f t="shared" si="6"/>
        <v>5</v>
      </c>
    </row>
    <row r="8" spans="1:1024" x14ac:dyDescent="0.25">
      <c r="A8" s="8">
        <v>66</v>
      </c>
      <c r="B8" s="4" t="s">
        <v>75</v>
      </c>
      <c r="C8" s="4" t="s">
        <v>26</v>
      </c>
      <c r="D8" s="8">
        <v>46</v>
      </c>
      <c r="E8" s="8">
        <v>52</v>
      </c>
      <c r="F8" s="8">
        <v>53</v>
      </c>
      <c r="G8" s="8">
        <f t="shared" si="0"/>
        <v>151</v>
      </c>
      <c r="H8" s="4">
        <v>4</v>
      </c>
      <c r="I8" s="4">
        <v>4</v>
      </c>
      <c r="J8" s="4">
        <v>4</v>
      </c>
      <c r="K8" s="4">
        <f t="shared" si="1"/>
        <v>24</v>
      </c>
      <c r="L8" s="4">
        <v>8</v>
      </c>
      <c r="M8" s="4">
        <v>0</v>
      </c>
      <c r="N8" s="4">
        <v>5</v>
      </c>
      <c r="O8" s="4">
        <f t="shared" si="2"/>
        <v>26</v>
      </c>
      <c r="P8" s="4">
        <f t="shared" si="3"/>
        <v>201</v>
      </c>
      <c r="Q8" s="8">
        <f t="shared" si="4"/>
        <v>6</v>
      </c>
      <c r="S8" s="10"/>
      <c r="T8" s="10"/>
      <c r="U8" s="10"/>
      <c r="V8" s="10"/>
      <c r="W8" s="10"/>
      <c r="X8" s="10"/>
      <c r="Y8" s="10"/>
      <c r="AB8" s="8">
        <f t="shared" si="5"/>
        <v>66</v>
      </c>
      <c r="AC8" s="4" t="str">
        <f t="shared" si="5"/>
        <v>Pinkevyčová Solomia</v>
      </c>
      <c r="AD8" s="4" t="str">
        <f t="shared" si="5"/>
        <v>Sportovní akademie P&amp;M</v>
      </c>
      <c r="AE8" s="4">
        <f t="shared" si="6"/>
        <v>201</v>
      </c>
      <c r="AF8" s="4">
        <f t="shared" si="6"/>
        <v>6</v>
      </c>
    </row>
    <row r="9" spans="1:1024" x14ac:dyDescent="0.25">
      <c r="O9" t="s">
        <v>38</v>
      </c>
      <c r="S9" s="9"/>
      <c r="T9" s="9"/>
      <c r="U9" s="9"/>
      <c r="V9" s="9"/>
      <c r="W9" s="9"/>
      <c r="X9" s="9"/>
      <c r="Y9" s="9"/>
      <c r="AB9" s="8"/>
      <c r="AC9" s="4"/>
      <c r="AD9" s="4"/>
      <c r="AE9" s="4"/>
      <c r="AF9" s="4"/>
    </row>
    <row r="10" spans="1:1024" x14ac:dyDescent="0.25">
      <c r="AB10" s="7"/>
      <c r="AE10" s="7"/>
      <c r="AF10" s="7"/>
    </row>
    <row r="11" spans="1:1024" x14ac:dyDescent="0.25">
      <c r="AB11" s="7"/>
      <c r="AE11" s="7"/>
      <c r="AF11" s="7"/>
    </row>
    <row r="12" spans="1:1024" x14ac:dyDescent="0.25">
      <c r="AB12" s="7"/>
      <c r="AE12" s="7"/>
      <c r="AF12" s="7"/>
    </row>
  </sheetData>
  <mergeCells count="7">
    <mergeCell ref="W1:Y1"/>
    <mergeCell ref="AB1:AD1"/>
    <mergeCell ref="A1:C1"/>
    <mergeCell ref="D1:G1"/>
    <mergeCell ref="H1:K1"/>
    <mergeCell ref="L1:O1"/>
    <mergeCell ref="T1:V1"/>
  </mergeCells>
  <pageMargins left="0.7" right="0.7" top="0.78749999999999998" bottom="0.78749999999999998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1056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10-11</vt:lpstr>
      <vt:lpstr>8-9</vt:lpstr>
      <vt:lpstr>5-7</vt:lpstr>
      <vt:lpstr>12-14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Pavlína Kalkusová</dc:creator>
  <dc:description/>
  <cp:lastModifiedBy>Pavlína Kalkusová</cp:lastModifiedBy>
  <cp:revision>236</cp:revision>
  <cp:lastPrinted>2022-05-14T13:47:42Z</cp:lastPrinted>
  <dcterms:created xsi:type="dcterms:W3CDTF">2019-11-06T13:05:49Z</dcterms:created>
  <dcterms:modified xsi:type="dcterms:W3CDTF">2022-05-16T11:19:59Z</dcterms:modified>
  <dc:language>cs-CZ</dc:language>
</cp:coreProperties>
</file>